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CaineGarrity\Downloads\"/>
    </mc:Choice>
  </mc:AlternateContent>
  <xr:revisionPtr revIDLastSave="0" documentId="13_ncr:1_{396584A1-50E3-4D1A-82BF-65CC7A5F01DE}" xr6:coauthVersionLast="47" xr6:coauthVersionMax="47" xr10:uidLastSave="{00000000-0000-0000-0000-000000000000}"/>
  <bookViews>
    <workbookView xWindow="-28920" yWindow="-60" windowWidth="29040" windowHeight="15840" xr2:uid="{00000000-000D-0000-FFFF-FFFF00000000}"/>
  </bookViews>
  <sheets>
    <sheet name="Summary and Sign-Off" sheetId="14" r:id="rId1"/>
    <sheet name="Travel" sheetId="1" r:id="rId2"/>
    <sheet name="Hospitality" sheetId="15" r:id="rId3"/>
    <sheet name="All Other Expenses" sheetId="16" r:id="rId4"/>
    <sheet name="Gifts and benefits" sheetId="4" r:id="rId5"/>
  </sheets>
  <definedNames>
    <definedName name="_xlnm.Print_Area" localSheetId="4">'Gifts and benefits'!$A$1:$F$36</definedName>
    <definedName name="_xlnm.Print_Area" localSheetId="1">Travel!$A$2:$F$238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90" i="1" l="1"/>
  <c r="C13" i="14"/>
  <c r="C12" i="14"/>
  <c r="B13" i="14"/>
  <c r="B12" i="14"/>
  <c r="B32" i="16"/>
  <c r="B42" i="15"/>
  <c r="C11" i="14"/>
  <c r="C17" i="14" s="1"/>
  <c r="C15" i="14" l="1"/>
  <c r="C16" i="14"/>
  <c r="B227" i="1" l="1"/>
  <c r="B17" i="14" s="1"/>
  <c r="B98" i="1"/>
  <c r="B15" i="14" s="1"/>
  <c r="B151" i="1" l="1"/>
  <c r="B207" i="1" s="1"/>
  <c r="B16" i="14" s="1"/>
  <c r="B11" i="14" s="1"/>
  <c r="D25" i="4" l="1"/>
  <c r="C27" i="4"/>
  <c r="F13" i="14" s="1"/>
  <c r="C26" i="4"/>
  <c r="F12" i="14" s="1"/>
  <c r="B2" i="4"/>
  <c r="B3" i="4"/>
  <c r="B5" i="4"/>
  <c r="B4" i="4"/>
  <c r="C25" i="4" l="1"/>
  <c r="F11" i="14" s="1"/>
  <c r="E25" i="4"/>
  <c r="B2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2"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01"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21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230C8EDF-8C50-4FD6-AB53-72E39322C925}">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1D32F901-E31A-4CFC-B29B-1E39C03D92A8}">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<sst xmlns="http://schemas.openxmlformats.org/spreadsheetml/2006/main" count="916" uniqueCount="465">
  <si>
    <t>Chief Executive Expenses, Gifts and Benefits Disclosure - summary &amp; sign-off*</t>
  </si>
  <si>
    <t xml:space="preserve">Organisation Name </t>
  </si>
  <si>
    <t>New Zealand Infrastructure Commission / Te Waihanga</t>
  </si>
  <si>
    <t>Chief Executive**</t>
  </si>
  <si>
    <t>Ross Copland</t>
  </si>
  <si>
    <t>Disclosure period start***</t>
  </si>
  <si>
    <t>Disclosure period end***</t>
  </si>
  <si>
    <t>Agency totals check</t>
  </si>
  <si>
    <t>Chief Executive approval****</t>
  </si>
  <si>
    <t>This disclosure has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</si>
  <si>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</si>
  <si>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</si>
  <si>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</si>
  <si>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</si>
  <si>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</si>
  <si>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Gifts and benefits</t>
  </si>
  <si>
    <t>Count</t>
  </si>
  <si>
    <t>Travel expenses</t>
  </si>
  <si>
    <t>Number offered</t>
  </si>
  <si>
    <t>Hospitality</t>
  </si>
  <si>
    <t>Number accepted</t>
  </si>
  <si>
    <t>Other expenses</t>
  </si>
  <si>
    <t>Number declined</t>
  </si>
  <si>
    <t>International Travel</t>
  </si>
  <si>
    <t>Domestic Travel</t>
  </si>
  <si>
    <t>Local Travel</t>
  </si>
  <si>
    <t>Figures exclude GST</t>
  </si>
  <si>
    <t>Data and totals on this worksheet checked and confirmed</t>
  </si>
  <si>
    <t>Data and totals checked on all sheets</t>
  </si>
  <si>
    <t>Accepted</t>
  </si>
  <si>
    <t>Declined</t>
  </si>
  <si>
    <t xml:space="preserve">APPENDIX: 2 </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</si>
  <si>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</si>
  <si>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</si>
  <si>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</si>
  <si>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</si>
  <si>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</si>
  <si>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</si>
  <si>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</si>
  <si>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</si>
  <si>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</si>
  <si>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</si>
  <si>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</si>
  <si>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</si>
  <si>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</si>
  <si>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</si>
  <si>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</si>
  <si>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</si>
  <si>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</si>
  <si>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</si>
  <si>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</si>
  <si>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</si>
  <si>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</si>
  <si>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</si>
  <si>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</si>
  <si>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</si>
  <si>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</si>
  <si>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</si>
  <si>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</si>
  <si>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</si>
  <si>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</si>
  <si>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</si>
  <si>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</si>
  <si>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</si>
  <si>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</si>
  <si>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</si>
  <si>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</si>
  <si>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</si>
  <si>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</si>
  <si>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</si>
  <si>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</si>
  <si>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</si>
  <si>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</si>
  <si>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</si>
  <si>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</si>
  <si>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</si>
  <si>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Biscuits and sushi</t>
  </si>
  <si>
    <t>Wellington</t>
  </si>
  <si>
    <t>Catering for Sarah's last day with Te Waihanga Staff</t>
  </si>
  <si>
    <t>Dinner/Breakfast-Beverage</t>
  </si>
  <si>
    <t>New Plymouth</t>
  </si>
  <si>
    <t>Novotel New Plymouth-Hiringa meeting and our hydrogen projects</t>
  </si>
  <si>
    <t>Hiringa Energy Meeting</t>
  </si>
  <si>
    <t>Parking at Wellington Airport-trip to New Plymouth</t>
  </si>
  <si>
    <t>GM's on Leadership training day-fire alarm in the building so had to vacate.</t>
  </si>
  <si>
    <t>Beverages-Coffee at Neo Café</t>
  </si>
  <si>
    <t>Hiringa Energy Meeting in New Plymouth</t>
  </si>
  <si>
    <t>Accommodation</t>
  </si>
  <si>
    <t>Hamilton city council and chamber of commerce</t>
  </si>
  <si>
    <t>Hamilton</t>
  </si>
  <si>
    <t>Construction 2022 Conference-2 days at Novotel</t>
  </si>
  <si>
    <t>Breakfast at Rotorua Airport</t>
  </si>
  <si>
    <t>Rotorua</t>
  </si>
  <si>
    <t>Rotorua Airport for the Construction 2022 Conference</t>
  </si>
  <si>
    <t>Crowne Plaza in Auckland with John Wadsworth-ISL</t>
  </si>
  <si>
    <t>Lunch</t>
  </si>
  <si>
    <t>Auckland</t>
  </si>
  <si>
    <t>Niwa meeting in Auckland with Blake Lepper</t>
  </si>
  <si>
    <t xml:space="preserve">Lunch at Teed st Larder </t>
  </si>
  <si>
    <t xml:space="preserve">Niwa meeting in Auckland </t>
  </si>
  <si>
    <t>Meal at Baha Betty</t>
  </si>
  <si>
    <t>Meeting Auckland Ass Mngt Council</t>
  </si>
  <si>
    <t>Lunch at Jamica Blue</t>
  </si>
  <si>
    <t>Board meeting in Queenstown</t>
  </si>
  <si>
    <t>Coffee-Eat with Giants</t>
  </si>
  <si>
    <t>Queenstown</t>
  </si>
  <si>
    <t>Hiringa Energy meeting our hydrogen projects</t>
  </si>
  <si>
    <t>Travel</t>
  </si>
  <si>
    <t xml:space="preserve">Constructive NZ Forum </t>
  </si>
  <si>
    <t>Asset Management Council Event</t>
  </si>
  <si>
    <t>Speaking at Sustainable Buildings Infrastructure CEO Meeting</t>
  </si>
  <si>
    <t>Wellington-Auckland return</t>
  </si>
  <si>
    <t>Queenstown/Wgtn/Rotorua</t>
  </si>
  <si>
    <t>TW Board Meeting in Queenstown</t>
  </si>
  <si>
    <t>Hamilton City Council and Chamber of Commerce</t>
  </si>
  <si>
    <t>Wellington-Queenstown return</t>
  </si>
  <si>
    <t>Wellington-Hamilton return</t>
  </si>
  <si>
    <t>Constructive NZ forum</t>
  </si>
  <si>
    <t>Wellington-Rotorua return</t>
  </si>
  <si>
    <t xml:space="preserve">Rental Car </t>
  </si>
  <si>
    <t>Taxi</t>
  </si>
  <si>
    <t>Parking</t>
  </si>
  <si>
    <t>Parliament for presentation to National party</t>
  </si>
  <si>
    <t>Taxi-Wellington Combined</t>
  </si>
  <si>
    <t>Taxi back to LT training</t>
  </si>
  <si>
    <t>Wellington combined taxi to Airport to attend Hamilton City Council and Chamber of Commerce</t>
  </si>
  <si>
    <t>Hamilton Taxis - Hamilton City Council and Chamber of Commerce</t>
  </si>
  <si>
    <t>Hamilton Taxis</t>
  </si>
  <si>
    <t>Uber</t>
  </si>
  <si>
    <t>Uber from NIWA Meeting to office in Wellington</t>
  </si>
  <si>
    <t>Taxi from Parliament to meeting at NIWA</t>
  </si>
  <si>
    <t xml:space="preserve">Wellington Taxis </t>
  </si>
  <si>
    <t>Uber from Wellington airport to work-after Hamilton City Council and Chamber of Commerce</t>
  </si>
  <si>
    <t>Taxi from Wellington airport to work-after Construction 2022 Conference</t>
  </si>
  <si>
    <t>Novotel Hamilton to airport Hamilton</t>
  </si>
  <si>
    <t>Rotorua Airport to hotel-for Construction 2022 conference</t>
  </si>
  <si>
    <t>Auckland airport to crowne plaza for Building summit panel attendance</t>
  </si>
  <si>
    <t>Wellington Airport to Chaufers Dock-after Auckland Trip to City Rail</t>
  </si>
  <si>
    <t>Meeting with Otakaro Ross Copland</t>
  </si>
  <si>
    <t xml:space="preserve">Hutt &amp; City Taxis </t>
  </si>
  <si>
    <t>Uber - Auckland Airport</t>
  </si>
  <si>
    <t>Uber cancellation fee Auckland</t>
  </si>
  <si>
    <t>Wellington Airport to Todd Building after Auckland Trip</t>
  </si>
  <si>
    <t>Taxi to airport- Tracey and Ross after board meeting</t>
  </si>
  <si>
    <t>ALR mtg to City Rail meeting in Newmarket</t>
  </si>
  <si>
    <t>Vodafone mobile phone bill</t>
  </si>
  <si>
    <t>Phone</t>
  </si>
  <si>
    <t>Voafone Ipad bill</t>
  </si>
  <si>
    <t>Data</t>
  </si>
  <si>
    <t>Voadfone mobile phone bill</t>
  </si>
  <si>
    <t>Voadfone Ipad</t>
  </si>
  <si>
    <t>29 Jul-28 Aug</t>
  </si>
  <si>
    <t>29 Aug-28 Sep</t>
  </si>
  <si>
    <t>27th September 2022</t>
  </si>
  <si>
    <t>WLG/MEL/DXB/HAM return - OECD Infrastructure Conference</t>
  </si>
  <si>
    <t>Airfares</t>
  </si>
  <si>
    <t>WLG, MEL, DXB, HAM</t>
  </si>
  <si>
    <t>27th September - 1 October 2022</t>
  </si>
  <si>
    <t xml:space="preserve">Attending Windenergy conference in Hamburg 27 Sept - 1 October </t>
  </si>
  <si>
    <t xml:space="preserve">Breakfast and bicylce hire for 1 </t>
  </si>
  <si>
    <t>Hamburg</t>
  </si>
  <si>
    <t xml:space="preserve">Lunch for 1 </t>
  </si>
  <si>
    <t>Innsbruck, Hamburg</t>
  </si>
  <si>
    <t xml:space="preserve">Train ticket </t>
  </si>
  <si>
    <t>Taxi  for 1</t>
  </si>
  <si>
    <t>Travel  for 1</t>
  </si>
  <si>
    <t>Accomodation for 1</t>
  </si>
  <si>
    <t>HAM NH Collections, Hamberg</t>
  </si>
  <si>
    <t>2-9 October 2022</t>
  </si>
  <si>
    <t xml:space="preserve">Meetings with UK Infrastructure I-Bodies 1 Oct - 13 October </t>
  </si>
  <si>
    <t>Breakfast for 1</t>
  </si>
  <si>
    <t xml:space="preserve">Café Nero, London </t>
  </si>
  <si>
    <t>Food for 1</t>
  </si>
  <si>
    <t xml:space="preserve">Sainsbury , London </t>
  </si>
  <si>
    <t xml:space="preserve">Miscellaneous </t>
  </si>
  <si>
    <t>Clarence, London</t>
  </si>
  <si>
    <t>Lufthansa - Lufthansa - Flight from Hamburg to Innsbruck</t>
  </si>
  <si>
    <t>HAM to Innsbruck</t>
  </si>
  <si>
    <t>LoganAir - Flight - Kirkwall to Edinburgh</t>
  </si>
  <si>
    <t>Kirkwall to Edinburgh</t>
  </si>
  <si>
    <t>Hot numbers - Breakfast in Cambridge for mtgs at Dept of engineering</t>
  </si>
  <si>
    <t>Dinner for 1</t>
  </si>
  <si>
    <t>Brewhemia Edinburgh - Dinner while in Edinburgh</t>
  </si>
  <si>
    <t>Graduate Cambridge - Accommodation in Cambridge</t>
  </si>
  <si>
    <t>Tram</t>
  </si>
  <si>
    <t>Edinburgh Trams - Travel from Princes St, Edinburgh</t>
  </si>
  <si>
    <t xml:space="preserve">Tram </t>
  </si>
  <si>
    <t xml:space="preserve"> Edinburgh Trams - Travel from Edinburgh airport</t>
  </si>
  <si>
    <t>Pier Bistro - Lunch while in Edinburgh</t>
  </si>
  <si>
    <t>Car rental</t>
  </si>
  <si>
    <t>W.R Tullock &amp; Sons LTD - Rental Car while in Orkney</t>
  </si>
  <si>
    <t>B Gillespie - Food while in Orkney</t>
  </si>
  <si>
    <t>Petrol</t>
  </si>
  <si>
    <t>Mills filling station - Petrol while in Orkney</t>
  </si>
  <si>
    <t>Co op - Lunch while in Kirkwall, Scotland</t>
  </si>
  <si>
    <t xml:space="preserve">CDG Best Western Trocardero </t>
  </si>
  <si>
    <t>Double Tree, Cambridge</t>
  </si>
  <si>
    <t xml:space="preserve">Koi Kirkwell Hotel </t>
  </si>
  <si>
    <t>Meal for 1</t>
  </si>
  <si>
    <t>Park Plaza, London</t>
  </si>
  <si>
    <t>Taxi for 1</t>
  </si>
  <si>
    <t>to Westminister Bridge Road</t>
  </si>
  <si>
    <t>Uber to Cambridge</t>
  </si>
  <si>
    <t>London Stansted to Edinburgh</t>
  </si>
  <si>
    <t>Air France EDI/CDG</t>
  </si>
  <si>
    <t>EDI, CDG</t>
  </si>
  <si>
    <t>9-13 October 2022</t>
  </si>
  <si>
    <t xml:space="preserve">OECD Global Infrastructure Forum- 9- 13 October </t>
  </si>
  <si>
    <t>Aero Passy - Meal while in Paris for OECD</t>
  </si>
  <si>
    <t>Jonquil D’or - Dinner while in Paris</t>
  </si>
  <si>
    <t>Coffee for 1</t>
  </si>
  <si>
    <t xml:space="preserve">O.C.E.D Paris </t>
  </si>
  <si>
    <t>Carte Bancaire</t>
  </si>
  <si>
    <t>La Rotonde de La Muetit</t>
  </si>
  <si>
    <t>OCDE La Muet</t>
  </si>
  <si>
    <t>La Rotonde de La Muette</t>
  </si>
  <si>
    <t xml:space="preserve"> from airport into Paris</t>
  </si>
  <si>
    <t>Intl Change Fee -</t>
  </si>
  <si>
    <t>SumUp Monicab - Taxi - Paris</t>
  </si>
  <si>
    <t>TW hosting a NZ Transport and Urban Development Delegation to Brisbane
return flights WLG/BNE</t>
  </si>
  <si>
    <t xml:space="preserve">Airfares </t>
  </si>
  <si>
    <t>WLG / BNE</t>
  </si>
  <si>
    <t>31 October - 2 November 2022</t>
  </si>
  <si>
    <t>BNE Mantra Midtown 2 nights</t>
  </si>
  <si>
    <t>Brisbane</t>
  </si>
  <si>
    <t>1-2 November 2022</t>
  </si>
  <si>
    <t xml:space="preserve">TW hosting a NZ Transport and Urban Development Delegation to Brisbane
Uber from hotel to opening ceremony </t>
  </si>
  <si>
    <t xml:space="preserve">Brisbane </t>
  </si>
  <si>
    <t>TW hosting a NZ Transport and Urban Development Delegation to Brisbane
Airport to Hotel</t>
  </si>
  <si>
    <t>TW hosting a NZ Transport and Urban Development Delegation to Brisbane</t>
  </si>
  <si>
    <t>Brisbane Airport</t>
  </si>
  <si>
    <t xml:space="preserve">La Luca Cina, Brisbane </t>
  </si>
  <si>
    <t>2-4 November 2022</t>
  </si>
  <si>
    <t>BNE/SYD/MEL</t>
  </si>
  <si>
    <t>2-3 November 2022</t>
  </si>
  <si>
    <t>SYD Castlereagh Boutique Hotel 1 night</t>
  </si>
  <si>
    <t xml:space="preserve">Sydney </t>
  </si>
  <si>
    <t>NSW and VIC infrastructure strategy and delivery agency engagement with TW</t>
  </si>
  <si>
    <t xml:space="preserve">Transport for NSW </t>
  </si>
  <si>
    <t>NSW and VIC infrastructure strategy and delivery agency engagement with TW
Transport NSW</t>
  </si>
  <si>
    <t xml:space="preserve">Taxi </t>
  </si>
  <si>
    <t>Sydnery Airport</t>
  </si>
  <si>
    <t xml:space="preserve">Taxi  </t>
  </si>
  <si>
    <t xml:space="preserve">Breakfast </t>
  </si>
  <si>
    <t xml:space="preserve">Pablo &amp; Rustys , Sydney </t>
  </si>
  <si>
    <t xml:space="preserve">Twenty 20, Sydney </t>
  </si>
  <si>
    <t xml:space="preserve">VHOB, Sydney </t>
  </si>
  <si>
    <t>3-4 November 2022</t>
  </si>
  <si>
    <t>MEL Alto Hotel on Bourke 2 nights</t>
  </si>
  <si>
    <t xml:space="preserve">Melbourne </t>
  </si>
  <si>
    <t>Melb airport to city</t>
  </si>
  <si>
    <t>Dinner</t>
  </si>
  <si>
    <t>Hopscotch</t>
  </si>
  <si>
    <t>Guzman , Melbourne</t>
  </si>
  <si>
    <t>Picketts Deli, Melbourne</t>
  </si>
  <si>
    <t xml:space="preserve">Wellington </t>
  </si>
  <si>
    <t>Taxi to Melbourne Airport</t>
  </si>
  <si>
    <t>Taxi in Hamilton</t>
  </si>
  <si>
    <t xml:space="preserve">Hamilton </t>
  </si>
  <si>
    <t>Te Waihanga workshops</t>
  </si>
  <si>
    <t>AKL airport to Hobson St</t>
  </si>
  <si>
    <t>Good times coffee, AKL</t>
  </si>
  <si>
    <t>Gusto, AKL</t>
  </si>
  <si>
    <t xml:space="preserve">Accomodation X 3 nights </t>
  </si>
  <si>
    <t>Heritage, AKL</t>
  </si>
  <si>
    <t>Airfare fee</t>
  </si>
  <si>
    <t xml:space="preserve">WLG/ AKL </t>
  </si>
  <si>
    <t xml:space="preserve">Airport to Office </t>
  </si>
  <si>
    <t xml:space="preserve">AKL CBD to airport </t>
  </si>
  <si>
    <t>NPF Advisory Group joint with Infrastructure &amp; attending Special Infrastructure Leaders Event</t>
  </si>
  <si>
    <t>Return flights</t>
  </si>
  <si>
    <t>Booking fee</t>
  </si>
  <si>
    <t>Infrastructure Workshop with Akl council</t>
  </si>
  <si>
    <t xml:space="preserve">Airfare </t>
  </si>
  <si>
    <t xml:space="preserve">WLG/AKL Return </t>
  </si>
  <si>
    <t>Meeting with new Policy GM</t>
  </si>
  <si>
    <t>Airfare</t>
  </si>
  <si>
    <t>AirNZ flight to Auckland</t>
  </si>
  <si>
    <t xml:space="preserve">Meeting with new Policy GM </t>
  </si>
  <si>
    <t>AKL CBD to AKL Airport</t>
  </si>
  <si>
    <t>Akld airport to CBD</t>
  </si>
  <si>
    <t>ALK/WLG</t>
  </si>
  <si>
    <t>Jetstar WLG/AKL</t>
  </si>
  <si>
    <t>Uber to airport</t>
  </si>
  <si>
    <t xml:space="preserve">WLG airport </t>
  </si>
  <si>
    <t xml:space="preserve">Accomodation </t>
  </si>
  <si>
    <t>Board meeting 20 Feb 2023</t>
  </si>
  <si>
    <t>WLG/AKL/WLG -</t>
  </si>
  <si>
    <t>Meetings with UK Infrastructure I-Bodies 
Coffee with Kristen M University of Cambridge</t>
  </si>
  <si>
    <t>Coffee for 2</t>
  </si>
  <si>
    <t xml:space="preserve"> Graduate Cambridge - </t>
  </si>
  <si>
    <t>OECD Global Infrastructure Forum- 9- 13 October 
 Dinner with Edwin from OECD</t>
  </si>
  <si>
    <t>Dinner for 2</t>
  </si>
  <si>
    <t xml:space="preserve"> Rotonde Muette -</t>
  </si>
  <si>
    <t>Meeting with KiwiRail CE Peter Reidy and Angus Hodgson</t>
  </si>
  <si>
    <t>Coffee for 3</t>
  </si>
  <si>
    <t xml:space="preserve">Mosscafe </t>
  </si>
  <si>
    <t>LT Planning session with Kristy Meates (Institute for Strategic Leadership)</t>
  </si>
  <si>
    <t>Geoff Hunt, Alan Bollard and Ross Copland (CE) - induction of new Director</t>
  </si>
  <si>
    <t>Lunch for 3</t>
  </si>
  <si>
    <t xml:space="preserve">Charley Noble </t>
  </si>
  <si>
    <t xml:space="preserve">OECD infrastructure week publications 
OECD Global Infrastructure Forum- 9- 13 October 
</t>
  </si>
  <si>
    <t>Publications</t>
  </si>
  <si>
    <t xml:space="preserve">OCED </t>
  </si>
  <si>
    <t>29 Sep - 28 Oct</t>
  </si>
  <si>
    <t>29 Oct - 28 Nov</t>
  </si>
  <si>
    <t>29 Nov - 28 Dec</t>
  </si>
  <si>
    <t>Government-2-Government Forum: Monday 31st October 2022 Brisbane</t>
  </si>
  <si>
    <t>Engagement trip with Australian infrastructure bodies</t>
  </si>
  <si>
    <t>Hotel</t>
  </si>
  <si>
    <t xml:space="preserve">SYD Castlereagh Boutique Hotel </t>
  </si>
  <si>
    <t xml:space="preserve">MEL Alto Hotel on Bourke </t>
  </si>
  <si>
    <t>Meetings with UK Infrastructure I-Bodies</t>
  </si>
  <si>
    <t>LHR Park Plaza
Westminster Bridge</t>
  </si>
  <si>
    <t>February Board meeting - AKL</t>
  </si>
  <si>
    <t>Car park</t>
  </si>
  <si>
    <t>Wellington Airport</t>
  </si>
  <si>
    <t xml:space="preserve">Sky City </t>
  </si>
  <si>
    <t>Offshore renewal energy forum - HLZ</t>
  </si>
  <si>
    <t>Ōtākaro meeting - CHC</t>
  </si>
  <si>
    <t>Call a Cab NZ Ltd</t>
  </si>
  <si>
    <t xml:space="preserve">The Devon Hotel </t>
  </si>
  <si>
    <t>New Plymouth Taxis</t>
  </si>
  <si>
    <t>Environmental Defence Society Conference - Speaker / Panel member - AKL</t>
  </si>
  <si>
    <t>Q&amp;A interview with Jack Tane - Invercargill</t>
  </si>
  <si>
    <t xml:space="preserve">The Langlands Hotel </t>
  </si>
  <si>
    <t>Le Gradne Manger</t>
  </si>
  <si>
    <t xml:space="preserve">Uber </t>
  </si>
  <si>
    <t xml:space="preserve">NZ Taxi Auckland </t>
  </si>
  <si>
    <t xml:space="preserve">Grand Millennium Hotel </t>
  </si>
  <si>
    <t>April Board Meeting - TRG</t>
  </si>
  <si>
    <t xml:space="preserve">Denton Office opening </t>
  </si>
  <si>
    <t xml:space="preserve">Wilsons </t>
  </si>
  <si>
    <t>LT planning day</t>
  </si>
  <si>
    <t>Lunch for 6</t>
  </si>
  <si>
    <t xml:space="preserve">New World </t>
  </si>
  <si>
    <t>CE hosted dinner with key stakeholders (incl EA Networks, The Treasury, Transpower, Waka Kotahi) to discuss Infrastructure resiliance</t>
  </si>
  <si>
    <t>Dinner for 7</t>
  </si>
  <si>
    <t>Boulcott Bistro</t>
  </si>
  <si>
    <t>Stakeholder meeting with WSP</t>
  </si>
  <si>
    <t>Mosscaff</t>
  </si>
  <si>
    <t>Vodafone 29 Dec 22 - 28 Jan 23</t>
  </si>
  <si>
    <t xml:space="preserve">Phone and data costs </t>
  </si>
  <si>
    <t>Vodafone 29 Jan - 28 Feb</t>
  </si>
  <si>
    <t>One NZ 01 March - 28 March</t>
  </si>
  <si>
    <t>Meeting with Stakeholder in New York</t>
  </si>
  <si>
    <t>Accommodation - International Simple Offline New Booking</t>
  </si>
  <si>
    <t>FCM Travel</t>
  </si>
  <si>
    <t>Meeting with Stakeholders in New York</t>
  </si>
  <si>
    <t xml:space="preserve">Accommdation - change fee international offline </t>
  </si>
  <si>
    <t>Travel from JFK to Hotel - meeting with Stakeholders in New York</t>
  </si>
  <si>
    <t>Taxis</t>
  </si>
  <si>
    <t xml:space="preserve">UBER </t>
  </si>
  <si>
    <t>Travel from hotel to Hertz car rental - meeting with Stakeholders in New York</t>
  </si>
  <si>
    <t xml:space="preserve">Meeting with Stakeholders in New York </t>
  </si>
  <si>
    <t>Accommodation - change fee international offline</t>
  </si>
  <si>
    <t xml:space="preserve">Accommodation </t>
  </si>
  <si>
    <t>LGA Hilton Garden Inn Financial Center/Manhattan Dtwn</t>
  </si>
  <si>
    <t>Travelling to Montreal for meeting with Stakeholders</t>
  </si>
  <si>
    <t>ALB The Saratoga Hilton</t>
  </si>
  <si>
    <t>Fairmont The Queen Elizabeth Hotel</t>
  </si>
  <si>
    <t xml:space="preserve">Lunch meeting with Infra Canada </t>
  </si>
  <si>
    <t>Meal</t>
  </si>
  <si>
    <t>Meeting with Greater Montreal Climate Fund</t>
  </si>
  <si>
    <t xml:space="preserve">Le Petit Opus </t>
  </si>
  <si>
    <t>Various stakeholder meetings in Ottawa</t>
  </si>
  <si>
    <t>Constitution square</t>
  </si>
  <si>
    <t>Travelling to Ottawa for stakeholder meetings</t>
  </si>
  <si>
    <t xml:space="preserve">Shell </t>
  </si>
  <si>
    <t>Travelling to Toronto to meeting with Stakeholders</t>
  </si>
  <si>
    <t xml:space="preserve">Esso </t>
  </si>
  <si>
    <t>Meeting with stakeholders in Toronto</t>
  </si>
  <si>
    <t xml:space="preserve">Doubletree by Hilton </t>
  </si>
  <si>
    <t>Travel from home to Queenstown airport - Mayor and Councillor's Coach Tour and Briefing of LSPs</t>
  </si>
  <si>
    <t>Travel for Mayor and Councillor's Coach Tour and Briefing of LSPs</t>
  </si>
  <si>
    <t>Auckland Co-op Taxis</t>
  </si>
  <si>
    <t>Coffee -Mayor and Councillor's Coach Tour and Briefing of LSPs</t>
  </si>
  <si>
    <t xml:space="preserve">Coffee </t>
  </si>
  <si>
    <t xml:space="preserve"> Gusto</t>
  </si>
  <si>
    <t>Breakfast while in Auckland - Mayor and Councillor's Coach Tour and Briefing of LSPs</t>
  </si>
  <si>
    <t>Breakfast</t>
  </si>
  <si>
    <t xml:space="preserve">Gusto </t>
  </si>
  <si>
    <t>Accomodation for Mayor and Councillor's Coach Tour and Briefing of LSPs</t>
  </si>
  <si>
    <t>Sky City Auckland</t>
  </si>
  <si>
    <t>Air New Zealand ZQN/AKL 13 April - Mayor and Councillor's Coach Tour and Briefing of LSPs</t>
  </si>
  <si>
    <t>Flights</t>
  </si>
  <si>
    <t xml:space="preserve">FCM Travel </t>
  </si>
  <si>
    <t>Air New Zealand AKL/ZQN - 14/04/2023  Mayor and Councillor's Coach Tour and Briefing of LSPs</t>
  </si>
  <si>
    <t>New Booking Fee Web - 13/04/2023 -  Mayor and Councillor's Coach Tour and Briefing of LSPs</t>
  </si>
  <si>
    <t xml:space="preserve">Travel for April Board meeting </t>
  </si>
  <si>
    <t>Tauranga Mount Taxis</t>
  </si>
  <si>
    <t>Dinner - April Board meeting</t>
  </si>
  <si>
    <t>Helix Ltd</t>
  </si>
  <si>
    <t>Travel  - April Board meeting</t>
  </si>
  <si>
    <t xml:space="preserve">Dinner -April Board meeting </t>
  </si>
  <si>
    <t>The Dry Dock</t>
  </si>
  <si>
    <t>Hotel to Stakeholder event - April Board meeting</t>
  </si>
  <si>
    <t>Travel while transiting in CHC - April board meeting.</t>
  </si>
  <si>
    <t xml:space="preserve">Travel from Qtown Aiport to Home - April Board meeting </t>
  </si>
  <si>
    <t xml:space="preserve">Accommodation - April Board meeting </t>
  </si>
  <si>
    <t>Hotel on Devonport Tauranga</t>
  </si>
  <si>
    <t xml:space="preserve">Air New Zealand TRG/CHC/ZQN - April Board meeting </t>
  </si>
  <si>
    <t>Parking while attending April Board meeting</t>
  </si>
  <si>
    <t xml:space="preserve">Wellington Airport </t>
  </si>
  <si>
    <t>Parking - LGNZ ZONE 2</t>
  </si>
  <si>
    <t>Travel  LGNZ ZONE 2</t>
  </si>
  <si>
    <t xml:space="preserve">Hamilton Taxis </t>
  </si>
  <si>
    <t>Travel LGNZ ZONE 2</t>
  </si>
  <si>
    <t>Travel to LGNZ ZONE 2</t>
  </si>
  <si>
    <t>Travel from LGNZ ZONE 2</t>
  </si>
  <si>
    <t xml:space="preserve">Air New Zealand WLG/AKL/WLG - Te Waihanga Symposium </t>
  </si>
  <si>
    <t xml:space="preserve">New Booking Fee Web - Te Waihanga Symposium </t>
  </si>
  <si>
    <t xml:space="preserve">Travel from AKL CBD to AKL Airport - Te Waihanga Symposium </t>
  </si>
  <si>
    <t>Travel from Wellington airport to Upper Hutt - Te Waihanga Symposium</t>
  </si>
  <si>
    <t>Travel WLG - Queenstown  Energy and innovation Wananga 23-24 May</t>
  </si>
  <si>
    <t xml:space="preserve">Flights </t>
  </si>
  <si>
    <t>Travel Queenstown  - WLG  Energy and innovation Wananga 23-24 May</t>
  </si>
  <si>
    <t>New Booking Fee Web - 20/05/2023  Energy and innovation Wananga 23-24 May</t>
  </si>
  <si>
    <t xml:space="preserve">Change fee domestic offline  - Energy and innovation Wananga 23 -24 May </t>
  </si>
  <si>
    <t>Travel Queenstown - CHC - WLG Energy and innovation Wananga 23-24 May</t>
  </si>
  <si>
    <t>Change Fee Domestic Offline - Energy and innovation Wananga 23 -24 May</t>
  </si>
  <si>
    <t xml:space="preserve">Air New Zealand WLG/CHC/WLG - 06/06/2023 - Building Nations Conference / June Board meeting </t>
  </si>
  <si>
    <t>Dinner while attending Building Nations Conference</t>
  </si>
  <si>
    <t xml:space="preserve"> Dux Central </t>
  </si>
  <si>
    <t>Travel  - Building Nations Conferece</t>
  </si>
  <si>
    <t>Travel - June Board Meeting</t>
  </si>
  <si>
    <t>Bluestar Taxis</t>
  </si>
  <si>
    <t xml:space="preserve">Accommodation - Building Nations Confererence / June Board meeting </t>
  </si>
  <si>
    <t>CHC Crowne Plaza</t>
  </si>
  <si>
    <t>Meeting with Heather Stanly NZDF</t>
  </si>
  <si>
    <t>Amal taxis</t>
  </si>
  <si>
    <t xml:space="preserve">Lunch briefing on RMA with Graham Mitchell Crown Infrastructure </t>
  </si>
  <si>
    <t>Lunch x 2</t>
  </si>
  <si>
    <t>Le Saigon</t>
  </si>
  <si>
    <t>Dinner with Sean Sweeny / Tommy Parker / Brett Gliddon</t>
  </si>
  <si>
    <t>Dinner x 4</t>
  </si>
  <si>
    <t>Mekong Baby</t>
  </si>
  <si>
    <t>Meeting with Wayne Scott AQA on RMA</t>
  </si>
  <si>
    <t>Coffee x 2</t>
  </si>
  <si>
    <t>Lunch meeting with Blake and Richard on ALR</t>
  </si>
  <si>
    <t>Lunch x 3</t>
  </si>
  <si>
    <t xml:space="preserve">Dux Central </t>
  </si>
  <si>
    <t>Lunch with GM policy while in Akld</t>
  </si>
  <si>
    <t>Sipping Patrons</t>
  </si>
  <si>
    <t>Coffee with David Kelly Master Builders</t>
  </si>
  <si>
    <t>LT farewell dinner for Tracey Kai</t>
  </si>
  <si>
    <t>Dinner x 5</t>
  </si>
  <si>
    <t>Pravda</t>
  </si>
  <si>
    <t>Lunch with Blake while at Building Nations conference</t>
  </si>
  <si>
    <t xml:space="preserve">Deluxe International </t>
  </si>
  <si>
    <t>Coffee meeting with Bombardier - Stakeholder meeting in Montreal</t>
  </si>
  <si>
    <t>Fairmont Queen Elizabeth</t>
  </si>
  <si>
    <t>Coffee meeting with Metrolinx</t>
  </si>
  <si>
    <t xml:space="preserve">Dineen </t>
  </si>
  <si>
    <t xml:space="preserve">Monthly mobile bill March - April </t>
  </si>
  <si>
    <t>One.NZ</t>
  </si>
  <si>
    <t xml:space="preserve">Monthly mobile bill April - May </t>
  </si>
  <si>
    <t xml:space="preserve">Monthly mobile bill May - June </t>
  </si>
  <si>
    <t>This disclosure has been approved by the Risk and Audit Committee Chair</t>
  </si>
  <si>
    <t>Comment: International travel was approved by both the Board Chair and Deputy Chair as part of the CE's approved Development Plan.</t>
  </si>
  <si>
    <t>Commonweath Study Conference - Montreal - 13th - 19th June</t>
  </si>
  <si>
    <t>Fiorellino</t>
  </si>
  <si>
    <t>Board member - CBD Taxi</t>
  </si>
  <si>
    <t>Board member - CBD parking</t>
  </si>
  <si>
    <t>Queenstown Airport - Parking Ross &amp; Geoff - Board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</si>
</sst>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s>
  <fonts count="3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sz val="14"/>
      <color theme="1"/>
      <name val="Arial"/>
      <family val="2"/>
    </font>
    <font>
      <b/>
      <sz val="14"/>
      <color theme="1"/>
      <name val="Arial"/>
      <family val="2"/>
    </font>
  </fonts>
  <fills count="8">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49">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24994659260841701"/>
      </top>
      <bottom style="thin">
        <color theme="0" tint="-0.24994659260841701"/>
      </bottom>
      <diagonal/>
    </border>
    <border>
      <left style="thin">
        <color theme="0" tint="-0.14999847407452621"/>
      </left>
      <right style="thin">
        <color theme="0" tint="-0.14999847407452621"/>
      </right>
      <top style="thin">
        <color theme="0" tint="-0.14999847407452621"/>
      </top>
      <bottom style="thin">
        <color theme="0" tint="-0.24994659260841701"/>
      </bottom>
      <diagonal/>
    </border>
    <border>
      <left style="thin">
        <color theme="0" tint="-0.14999847407452621"/>
      </left>
      <right/>
      <top style="thin">
        <color theme="0" tint="-0.14999847407452621"/>
      </top>
      <bottom style="thin">
        <color theme="0" tint="-0.24994659260841701"/>
      </bottom>
      <diagonal/>
    </border>
    <border>
      <left/>
      <right style="thin">
        <color theme="0" tint="-0.14999847407452621"/>
      </right>
      <top/>
      <bottom style="thin">
        <color theme="0" tint="-0.24994659260841701"/>
      </bottom>
      <diagonal/>
    </border>
    <border>
      <left style="thin">
        <color theme="0" tint="-0.1499984740745262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14999847407452621"/>
      </left>
      <right/>
      <top style="thin">
        <color theme="0" tint="-0.24994659260841701"/>
      </top>
      <bottom style="thin">
        <color theme="0" tint="-0.24994659260841701"/>
      </bottom>
      <diagonal/>
    </border>
    <border>
      <left style="thin">
        <color theme="0" tint="-0.14999847407452621"/>
      </left>
      <right style="thin">
        <color theme="0" tint="-0.1499984740745262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style="thin">
        <color theme="0" tint="-0.1499984740745262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14999847407452621"/>
      </right>
      <top/>
      <bottom/>
      <diagonal/>
    </border>
    <border>
      <left style="thin">
        <color theme="0" tint="-0.24994659260841701"/>
      </left>
      <right/>
      <top style="thin">
        <color theme="0" tint="-0.24994659260841701"/>
      </top>
      <bottom/>
      <diagonal/>
    </border>
    <border>
      <left style="thin">
        <color theme="0" tint="-0.24994659260841701"/>
      </left>
      <right style="thin">
        <color theme="0" tint="-0.14999847407452621"/>
      </right>
      <top style="thin">
        <color theme="0" tint="-0.24994659260841701"/>
      </top>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indexed="64"/>
      </top>
      <bottom style="thin">
        <color theme="0" tint="-0.14999847407452621"/>
      </bottom>
      <diagonal/>
    </border>
    <border>
      <left/>
      <right style="thin">
        <color theme="0" tint="-0.14999847407452621"/>
      </right>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24994659260841701"/>
      </bottom>
      <diagonal/>
    </border>
    <border>
      <left/>
      <right/>
      <top style="thin">
        <color theme="0" tint="-0.14999847407452621"/>
      </top>
      <bottom style="thin">
        <color theme="0" tint="-0.24994659260841701"/>
      </bottom>
      <diagonal/>
    </border>
    <border>
      <left/>
      <right style="thin">
        <color theme="0" tint="-0.14999847407452621"/>
      </right>
      <top style="thin">
        <color theme="0" tint="-0.24994659260841701"/>
      </top>
      <bottom/>
      <diagonal/>
    </border>
    <border>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style="thin">
        <color theme="0" tint="-0.14999847407452621"/>
      </left>
      <right/>
      <top/>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24994659260841701"/>
      </top>
      <bottom/>
      <diagonal/>
    </border>
    <border>
      <left style="thin">
        <color theme="0" tint="-0.14999847407452621"/>
      </left>
      <right/>
      <top style="thin">
        <color theme="0" tint="-0.24994659260841701"/>
      </top>
      <bottom style="thin">
        <color theme="0" tint="-0.14999847407452621"/>
      </bottom>
      <diagonal/>
    </border>
    <border>
      <left style="thin">
        <color theme="0" tint="-0.14999847407452621"/>
      </left>
      <right/>
      <top style="thin">
        <color theme="0" tint="-0.24994659260841701"/>
      </top>
      <bottom/>
      <diagonal/>
    </border>
    <border>
      <left style="thin">
        <color theme="0" tint="-0.14999847407452621"/>
      </left>
      <right style="thin">
        <color theme="0" tint="-0.14999847407452621"/>
      </right>
      <top style="thin">
        <color theme="0" tint="-0.24994659260841701"/>
      </top>
      <bottom style="thin">
        <color theme="0" tint="-0.14999847407452621"/>
      </bottom>
      <diagonal/>
    </border>
    <border>
      <left style="thin">
        <color theme="0" tint="-0.14999847407452621"/>
      </left>
      <right style="thin">
        <color theme="0" tint="-0.14999847407452621"/>
      </right>
      <top/>
      <bottom/>
      <diagonal/>
    </border>
  </borders>
  <cellStyleXfs count="2">
    <xf numFmtId="0" fontId="0" fillId="0" borderId="0"/>
    <xf numFmtId="165" fontId="19" fillId="0" borderId="0" applyFont="0" applyFill="0" applyBorder="0" applyAlignment="0" applyProtection="0"/>
  </cellStyleXfs>
  <cellXfs count="211">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15" fillId="3" borderId="0" xfId="0" applyFont="1" applyFill="1" applyAlignment="1">
      <alignment vertical="center" readingOrder="1"/>
    </xf>
    <xf numFmtId="0" fontId="26" fillId="0" borderId="0" xfId="0" applyFont="1"/>
    <xf numFmtId="166" fontId="15" fillId="5" borderId="0" xfId="0" applyNumberFormat="1" applyFont="1" applyFill="1" applyAlignment="1">
      <alignment horizontal="left" vertical="center" wrapText="1"/>
    </xf>
    <xf numFmtId="1" fontId="15" fillId="5" borderId="0" xfId="0" applyNumberFormat="1" applyFont="1" applyFill="1" applyAlignment="1">
      <alignment horizontal="center" vertical="center" wrapText="1"/>
    </xf>
    <xf numFmtId="164" fontId="0" fillId="0" borderId="0" xfId="0" applyNumberFormat="1" applyAlignment="1">
      <alignment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4" borderId="0" xfId="0" applyFont="1" applyFill="1" applyAlignment="1">
      <alignment vertical="center" wrapText="1" readingOrder="1"/>
    </xf>
    <xf numFmtId="165" fontId="14" fillId="4"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167" fontId="11" fillId="6" borderId="3" xfId="0" applyNumberFormat="1" applyFont="1" applyFill="1" applyBorder="1" applyAlignment="1" applyProtection="1">
      <alignment vertical="center"/>
      <protection locked="0"/>
    </xf>
    <xf numFmtId="164" fontId="11" fillId="6" borderId="4" xfId="0" applyNumberFormat="1" applyFont="1" applyFill="1" applyBorder="1" applyAlignment="1" applyProtection="1">
      <alignment vertical="center" wrapText="1"/>
      <protection locked="0"/>
    </xf>
    <xf numFmtId="0" fontId="11" fillId="6" borderId="4" xfId="0" applyFont="1" applyFill="1" applyBorder="1" applyAlignment="1" applyProtection="1">
      <alignment vertical="center" wrapText="1"/>
      <protection locked="0"/>
    </xf>
    <xf numFmtId="0" fontId="11" fillId="6" borderId="5" xfId="0" applyFont="1" applyFill="1" applyBorder="1" applyAlignment="1" applyProtection="1">
      <alignment vertical="center" wrapText="1"/>
      <protection locked="0"/>
    </xf>
    <xf numFmtId="167" fontId="11" fillId="6" borderId="3" xfId="0" applyNumberFormat="1" applyFont="1" applyFill="1" applyBorder="1" applyAlignment="1" applyProtection="1">
      <alignment vertical="center" wrapText="1"/>
      <protection locked="0"/>
    </xf>
    <xf numFmtId="0" fontId="0" fillId="6" borderId="4" xfId="0" applyFill="1" applyBorder="1" applyAlignment="1" applyProtection="1">
      <alignment vertical="center" wrapText="1"/>
      <protection locked="0"/>
    </xf>
    <xf numFmtId="0" fontId="0" fillId="6" borderId="5" xfId="0" applyFill="1" applyBorder="1" applyAlignment="1" applyProtection="1">
      <alignment vertical="center" wrapText="1"/>
      <protection locked="0"/>
    </xf>
    <xf numFmtId="0" fontId="11" fillId="6" borderId="4" xfId="0" applyFont="1" applyFill="1" applyBorder="1" applyAlignment="1" applyProtection="1">
      <alignment horizontal="left" vertical="center" wrapText="1"/>
      <protection locked="0"/>
    </xf>
    <xf numFmtId="164" fontId="11" fillId="6" borderId="4" xfId="0" applyNumberFormat="1" applyFont="1" applyFill="1" applyBorder="1" applyAlignment="1" applyProtection="1">
      <alignment horizontal="righ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167" fontId="11" fillId="7" borderId="3" xfId="0" applyNumberFormat="1" applyFont="1" applyFill="1" applyBorder="1" applyAlignment="1" applyProtection="1">
      <alignment vertical="center"/>
      <protection locked="0"/>
    </xf>
    <xf numFmtId="164" fontId="11" fillId="7" borderId="4" xfId="0" applyNumberFormat="1"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7" borderId="5" xfId="0" applyFont="1" applyFill="1" applyBorder="1" applyAlignment="1" applyProtection="1">
      <alignment vertical="center" wrapText="1"/>
      <protection locked="0"/>
    </xf>
    <xf numFmtId="167" fontId="11" fillId="7" borderId="3" xfId="0" applyNumberFormat="1" applyFont="1" applyFill="1" applyBorder="1" applyAlignment="1" applyProtection="1">
      <alignment vertical="center" wrapText="1"/>
      <protection locked="0"/>
    </xf>
    <xf numFmtId="0" fontId="0" fillId="7" borderId="4" xfId="0" applyFill="1" applyBorder="1" applyAlignment="1" applyProtection="1">
      <alignment vertical="center" wrapText="1"/>
      <protection locked="0"/>
    </xf>
    <xf numFmtId="0" fontId="0" fillId="7" borderId="5" xfId="0" applyFill="1" applyBorder="1" applyAlignment="1" applyProtection="1">
      <alignment vertical="center" wrapText="1"/>
      <protection locked="0"/>
    </xf>
    <xf numFmtId="0" fontId="0" fillId="7" borderId="4" xfId="0" applyFill="1" applyBorder="1" applyAlignment="1" applyProtection="1">
      <alignment horizontal="left" vertical="center" wrapText="1"/>
      <protection locked="0"/>
    </xf>
    <xf numFmtId="0" fontId="11" fillId="7" borderId="4" xfId="0" applyFont="1" applyFill="1" applyBorder="1" applyAlignment="1" applyProtection="1">
      <alignment horizontal="left" vertical="center" wrapText="1"/>
      <protection locked="0"/>
    </xf>
    <xf numFmtId="164" fontId="11" fillId="7" borderId="4" xfId="0" applyNumberFormat="1" applyFont="1" applyFill="1" applyBorder="1" applyAlignment="1" applyProtection="1">
      <alignment horizontal="right" vertical="center" wrapText="1"/>
      <protection locked="0"/>
    </xf>
    <xf numFmtId="0" fontId="0" fillId="7" borderId="5" xfId="0" applyFill="1" applyBorder="1" applyAlignment="1" applyProtection="1">
      <alignment horizontal="left" vertical="center" wrapText="1"/>
      <protection locked="0"/>
    </xf>
    <xf numFmtId="167" fontId="11" fillId="7" borderId="3" xfId="0" applyNumberFormat="1" applyFont="1" applyFill="1" applyBorder="1" applyAlignment="1" applyProtection="1">
      <alignment horizontal="right" vertical="center"/>
      <protection locked="0"/>
    </xf>
    <xf numFmtId="0" fontId="27" fillId="3" borderId="0" xfId="0" applyFont="1" applyFill="1" applyAlignment="1">
      <alignment horizontal="center" vertical="center" wrapText="1"/>
    </xf>
    <xf numFmtId="0" fontId="29" fillId="0" borderId="0" xfId="0" applyFont="1"/>
    <xf numFmtId="0" fontId="30" fillId="0" borderId="0" xfId="0" applyFont="1"/>
    <xf numFmtId="167" fontId="11" fillId="7" borderId="2" xfId="0" applyNumberFormat="1" applyFont="1" applyFill="1" applyBorder="1" applyAlignment="1" applyProtection="1">
      <alignment vertical="center"/>
      <protection locked="0"/>
    </xf>
    <xf numFmtId="0" fontId="11" fillId="7" borderId="4" xfId="0" applyFont="1" applyFill="1" applyBorder="1" applyAlignment="1">
      <alignment vertical="center"/>
    </xf>
    <xf numFmtId="0" fontId="0" fillId="7" borderId="0" xfId="0" applyFill="1" applyProtection="1">
      <protection locked="0"/>
    </xf>
    <xf numFmtId="8" fontId="0" fillId="7" borderId="0" xfId="0" applyNumberFormat="1" applyFill="1" applyProtection="1">
      <protection locked="0"/>
    </xf>
    <xf numFmtId="0" fontId="11" fillId="0" borderId="0" xfId="0" applyFont="1" applyAlignment="1">
      <alignment horizontal="center" vertical="center" wrapText="1" readingOrder="1"/>
    </xf>
    <xf numFmtId="0" fontId="10" fillId="7" borderId="2" xfId="0" applyFont="1" applyFill="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18" fillId="2" borderId="0" xfId="0" applyFont="1" applyFill="1" applyAlignment="1">
      <alignment horizontal="center" vertical="center"/>
    </xf>
    <xf numFmtId="0" fontId="28" fillId="7" borderId="2" xfId="0" applyFont="1" applyFill="1" applyBorder="1" applyAlignment="1" applyProtection="1">
      <alignment horizontal="left" vertical="center" wrapText="1" readingOrder="1"/>
      <protection locked="0"/>
    </xf>
    <xf numFmtId="167" fontId="28" fillId="7"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lignment horizontal="left" vertical="center" wrapText="1" readingOrder="1"/>
    </xf>
    <xf numFmtId="0" fontId="27" fillId="3" borderId="0" xfId="0" applyFont="1" applyFill="1" applyAlignment="1">
      <alignment horizontal="center" vertical="center" wrapText="1"/>
    </xf>
    <xf numFmtId="0" fontId="14"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167" fontId="11" fillId="7" borderId="7" xfId="0" applyNumberFormat="1" applyFont="1" applyFill="1" applyBorder="1" applyAlignment="1" applyProtection="1">
      <alignment horizontal="right" vertical="center"/>
      <protection locked="0"/>
    </xf>
    <xf numFmtId="167" fontId="11" fillId="7" borderId="7" xfId="0" applyNumberFormat="1" applyFont="1" applyFill="1" applyBorder="1" applyAlignment="1" applyProtection="1">
      <alignment vertical="center"/>
      <protection locked="0"/>
    </xf>
    <xf numFmtId="0" fontId="11" fillId="7" borderId="8" xfId="0" applyFont="1" applyFill="1" applyBorder="1" applyAlignment="1" applyProtection="1">
      <alignment vertical="center" wrapText="1"/>
      <protection locked="0"/>
    </xf>
    <xf numFmtId="0" fontId="11" fillId="7" borderId="2" xfId="0" applyFont="1" applyFill="1" applyBorder="1" applyAlignment="1" applyProtection="1">
      <alignment vertical="center" wrapText="1"/>
      <protection locked="0"/>
    </xf>
    <xf numFmtId="167" fontId="11" fillId="7" borderId="9" xfId="0" applyNumberFormat="1" applyFont="1" applyFill="1" applyBorder="1" applyAlignment="1" applyProtection="1">
      <alignment horizontal="right" vertical="center"/>
      <protection locked="0"/>
    </xf>
    <xf numFmtId="167" fontId="11" fillId="7" borderId="7" xfId="0" applyNumberFormat="1" applyFont="1" applyFill="1" applyBorder="1" applyAlignment="1" applyProtection="1">
      <alignment horizontal="left" vertical="center"/>
      <protection locked="0"/>
    </xf>
    <xf numFmtId="164" fontId="11" fillId="7" borderId="5" xfId="0" applyNumberFormat="1" applyFont="1" applyFill="1" applyBorder="1" applyAlignment="1" applyProtection="1">
      <alignment vertical="center" wrapText="1"/>
      <protection locked="0"/>
    </xf>
    <xf numFmtId="167" fontId="11" fillId="7" borderId="10" xfId="0" applyNumberFormat="1" applyFont="1" applyFill="1" applyBorder="1" applyAlignment="1" applyProtection="1">
      <alignment horizontal="right" vertical="center"/>
      <protection locked="0"/>
    </xf>
    <xf numFmtId="167" fontId="11" fillId="7" borderId="0" xfId="0" applyNumberFormat="1" applyFont="1" applyFill="1" applyAlignment="1" applyProtection="1">
      <alignment vertical="center"/>
      <protection locked="0"/>
    </xf>
    <xf numFmtId="0" fontId="0" fillId="7" borderId="11" xfId="0" applyFill="1" applyBorder="1" applyProtection="1">
      <protection locked="0"/>
    </xf>
    <xf numFmtId="0" fontId="0" fillId="7" borderId="12" xfId="0" applyFill="1" applyBorder="1" applyProtection="1">
      <protection locked="0"/>
    </xf>
    <xf numFmtId="0" fontId="0" fillId="7" borderId="13" xfId="0" applyFill="1" applyBorder="1" applyProtection="1">
      <protection locked="0"/>
    </xf>
    <xf numFmtId="167" fontId="11" fillId="7" borderId="14" xfId="0" applyNumberFormat="1" applyFont="1" applyFill="1" applyBorder="1" applyAlignment="1" applyProtection="1">
      <alignment vertical="center"/>
      <protection locked="0"/>
    </xf>
    <xf numFmtId="0" fontId="0" fillId="7" borderId="15" xfId="0" applyFill="1" applyBorder="1" applyProtection="1">
      <protection locked="0"/>
    </xf>
    <xf numFmtId="0" fontId="0" fillId="7" borderId="16" xfId="0" applyFill="1" applyBorder="1" applyProtection="1">
      <protection locked="0"/>
    </xf>
    <xf numFmtId="167" fontId="11" fillId="7" borderId="17" xfId="0" applyNumberFormat="1" applyFont="1" applyFill="1" applyBorder="1" applyAlignment="1" applyProtection="1">
      <alignment vertical="center"/>
      <protection locked="0"/>
    </xf>
    <xf numFmtId="164" fontId="11" fillId="7" borderId="3" xfId="0" applyNumberFormat="1" applyFont="1" applyFill="1" applyBorder="1" applyAlignment="1" applyProtection="1">
      <alignment vertical="center" wrapText="1"/>
      <protection locked="0"/>
    </xf>
    <xf numFmtId="0" fontId="11" fillId="7" borderId="18" xfId="0" applyFont="1" applyFill="1" applyBorder="1" applyAlignment="1" applyProtection="1">
      <alignment vertical="center" wrapText="1"/>
      <protection locked="0"/>
    </xf>
    <xf numFmtId="0" fontId="11" fillId="7" borderId="19" xfId="0" applyFont="1" applyFill="1" applyBorder="1" applyAlignment="1" applyProtection="1">
      <alignment vertical="center" wrapText="1"/>
      <protection locked="0"/>
    </xf>
    <xf numFmtId="0" fontId="11" fillId="7" borderId="20" xfId="0" applyFont="1" applyFill="1" applyBorder="1" applyAlignment="1" applyProtection="1">
      <alignment vertical="center" wrapText="1"/>
      <protection locked="0"/>
    </xf>
    <xf numFmtId="164" fontId="11" fillId="7" borderId="6" xfId="0" applyNumberFormat="1" applyFont="1" applyFill="1" applyBorder="1" applyAlignment="1" applyProtection="1">
      <alignment vertical="center" wrapText="1"/>
      <protection locked="0"/>
    </xf>
    <xf numFmtId="0" fontId="11" fillId="7" borderId="21" xfId="0" applyFont="1" applyFill="1" applyBorder="1" applyAlignment="1" applyProtection="1">
      <alignment vertical="center" wrapText="1"/>
      <protection locked="0"/>
    </xf>
    <xf numFmtId="0" fontId="11" fillId="7" borderId="6" xfId="0" applyFont="1" applyFill="1" applyBorder="1" applyAlignment="1" applyProtection="1">
      <alignment vertical="center" wrapText="1"/>
      <protection locked="0"/>
    </xf>
    <xf numFmtId="164" fontId="11" fillId="7" borderId="14" xfId="0" applyNumberFormat="1" applyFont="1" applyFill="1" applyBorder="1" applyAlignment="1" applyProtection="1">
      <alignment vertical="center" wrapText="1"/>
      <protection locked="0"/>
    </xf>
    <xf numFmtId="0" fontId="11" fillId="7" borderId="0" xfId="0" applyFont="1" applyFill="1" applyAlignment="1" applyProtection="1">
      <alignment vertical="center" wrapText="1"/>
      <protection locked="0"/>
    </xf>
    <xf numFmtId="164" fontId="11" fillId="7" borderId="22" xfId="0" applyNumberFormat="1" applyFont="1" applyFill="1" applyBorder="1" applyAlignment="1" applyProtection="1">
      <alignment vertical="center" wrapText="1"/>
      <protection locked="0"/>
    </xf>
    <xf numFmtId="167" fontId="11" fillId="7" borderId="23" xfId="0" applyNumberFormat="1" applyFont="1" applyFill="1" applyBorder="1" applyAlignment="1" applyProtection="1">
      <alignment horizontal="right" vertical="center"/>
      <protection locked="0"/>
    </xf>
    <xf numFmtId="164" fontId="11" fillId="7" borderId="7" xfId="0" applyNumberFormat="1" applyFont="1" applyFill="1" applyBorder="1" applyAlignment="1" applyProtection="1">
      <alignment vertical="center" wrapText="1"/>
      <protection locked="0"/>
    </xf>
    <xf numFmtId="0" fontId="11" fillId="7" borderId="24" xfId="0" applyFont="1" applyFill="1" applyBorder="1" applyAlignment="1" applyProtection="1">
      <alignment vertical="center" wrapText="1"/>
      <protection locked="0"/>
    </xf>
    <xf numFmtId="167" fontId="11" fillId="7" borderId="17" xfId="0" applyNumberFormat="1" applyFont="1" applyFill="1" applyBorder="1" applyAlignment="1" applyProtection="1">
      <alignment horizontal="right" vertical="center"/>
      <protection locked="0"/>
    </xf>
    <xf numFmtId="0" fontId="11" fillId="7" borderId="25" xfId="0" applyFont="1" applyFill="1" applyBorder="1" applyAlignment="1" applyProtection="1">
      <alignment vertical="center" wrapText="1"/>
      <protection locked="0"/>
    </xf>
    <xf numFmtId="164" fontId="11" fillId="7" borderId="26" xfId="0" applyNumberFormat="1" applyFont="1" applyFill="1" applyBorder="1" applyAlignment="1" applyProtection="1">
      <alignment vertical="center" wrapText="1"/>
      <protection locked="0"/>
    </xf>
    <xf numFmtId="0" fontId="0" fillId="7" borderId="0" xfId="0" applyFill="1"/>
    <xf numFmtId="0" fontId="11" fillId="7" borderId="27" xfId="0" applyFont="1" applyFill="1" applyBorder="1" applyAlignment="1" applyProtection="1">
      <alignment vertical="center" wrapText="1"/>
      <protection locked="0"/>
    </xf>
    <xf numFmtId="164" fontId="11" fillId="7" borderId="25" xfId="0" applyNumberFormat="1" applyFont="1" applyFill="1" applyBorder="1" applyAlignment="1" applyProtection="1">
      <alignment vertical="center" wrapText="1"/>
      <protection locked="0"/>
    </xf>
    <xf numFmtId="164" fontId="11" fillId="7" borderId="28" xfId="0" applyNumberFormat="1" applyFont="1" applyFill="1" applyBorder="1" applyAlignment="1" applyProtection="1">
      <alignment vertical="center" wrapText="1"/>
      <protection locked="0"/>
    </xf>
    <xf numFmtId="0" fontId="11" fillId="7" borderId="29" xfId="0" applyFont="1" applyFill="1" applyBorder="1" applyAlignment="1" applyProtection="1">
      <alignment vertical="center" wrapText="1"/>
      <protection locked="0"/>
    </xf>
    <xf numFmtId="0" fontId="0" fillId="7" borderId="30" xfId="0" applyFill="1" applyBorder="1" applyProtection="1">
      <protection locked="0"/>
    </xf>
    <xf numFmtId="0" fontId="0" fillId="7" borderId="31" xfId="0" applyFill="1" applyBorder="1" applyProtection="1">
      <protection locked="0"/>
    </xf>
    <xf numFmtId="0" fontId="0" fillId="7" borderId="32" xfId="0" applyFill="1" applyBorder="1" applyProtection="1">
      <protection locked="0"/>
    </xf>
    <xf numFmtId="0" fontId="0" fillId="7" borderId="6" xfId="0" applyFill="1" applyBorder="1" applyProtection="1">
      <protection locked="0"/>
    </xf>
    <xf numFmtId="167" fontId="11" fillId="7" borderId="23" xfId="0" applyNumberFormat="1" applyFont="1" applyFill="1" applyBorder="1" applyAlignment="1" applyProtection="1">
      <alignment vertical="center"/>
      <protection locked="0"/>
    </xf>
    <xf numFmtId="0" fontId="0" fillId="7" borderId="33" xfId="0" applyFill="1" applyBorder="1" applyProtection="1">
      <protection locked="0"/>
    </xf>
    <xf numFmtId="0" fontId="0" fillId="7" borderId="34" xfId="0" applyFill="1" applyBorder="1" applyProtection="1">
      <protection locked="0"/>
    </xf>
    <xf numFmtId="15" fontId="0" fillId="7" borderId="0" xfId="0" applyNumberFormat="1" applyFill="1" applyProtection="1">
      <protection locked="0"/>
    </xf>
    <xf numFmtId="0" fontId="0" fillId="7" borderId="35" xfId="0" applyFill="1" applyBorder="1" applyProtection="1">
      <protection locked="0"/>
    </xf>
    <xf numFmtId="167" fontId="11" fillId="7" borderId="2" xfId="0" applyNumberFormat="1" applyFont="1" applyFill="1" applyBorder="1" applyAlignment="1" applyProtection="1">
      <alignment horizontal="right" vertical="center"/>
      <protection locked="0"/>
    </xf>
    <xf numFmtId="164" fontId="11" fillId="7" borderId="2" xfId="0" applyNumberFormat="1" applyFont="1" applyFill="1" applyBorder="1" applyAlignment="1" applyProtection="1">
      <alignment vertical="center" wrapText="1"/>
      <protection locked="0"/>
    </xf>
    <xf numFmtId="0" fontId="11" fillId="7" borderId="14" xfId="0" applyFont="1" applyFill="1" applyBorder="1" applyAlignment="1" applyProtection="1">
      <alignment vertical="center" wrapText="1"/>
      <protection locked="0"/>
    </xf>
    <xf numFmtId="167" fontId="11" fillId="7" borderId="0" xfId="0" applyNumberFormat="1" applyFont="1" applyFill="1" applyAlignment="1" applyProtection="1">
      <alignment horizontal="right" vertical="center"/>
      <protection locked="0"/>
    </xf>
    <xf numFmtId="164" fontId="11" fillId="7" borderId="35" xfId="0" applyNumberFormat="1" applyFont="1" applyFill="1" applyBorder="1" applyAlignment="1" applyProtection="1">
      <alignment vertical="center" wrapText="1"/>
      <protection locked="0"/>
    </xf>
    <xf numFmtId="164" fontId="11" fillId="7" borderId="0" xfId="0" applyNumberFormat="1" applyFont="1" applyFill="1" applyAlignment="1" applyProtection="1">
      <alignment vertical="center" wrapText="1"/>
      <protection locked="0"/>
    </xf>
    <xf numFmtId="0" fontId="11" fillId="7" borderId="35" xfId="0" applyFont="1" applyFill="1" applyBorder="1" applyAlignment="1" applyProtection="1">
      <alignment vertical="center" wrapText="1"/>
      <protection locked="0"/>
    </xf>
    <xf numFmtId="167" fontId="11" fillId="7" borderId="36" xfId="0" applyNumberFormat="1" applyFont="1" applyFill="1" applyBorder="1" applyAlignment="1" applyProtection="1">
      <alignment horizontal="right" vertical="center"/>
      <protection locked="0"/>
    </xf>
    <xf numFmtId="164" fontId="11" fillId="7" borderId="16" xfId="0" applyNumberFormat="1" applyFont="1" applyFill="1" applyBorder="1" applyAlignment="1" applyProtection="1">
      <alignment vertical="center" wrapText="1"/>
      <protection locked="0"/>
    </xf>
    <xf numFmtId="0" fontId="11" fillId="7" borderId="16" xfId="0" applyFont="1" applyFill="1" applyBorder="1" applyAlignment="1" applyProtection="1">
      <alignment vertical="center" wrapText="1"/>
      <protection locked="0"/>
    </xf>
    <xf numFmtId="167" fontId="11" fillId="7" borderId="37" xfId="0" applyNumberFormat="1" applyFont="1" applyFill="1" applyBorder="1" applyAlignment="1" applyProtection="1">
      <alignment horizontal="right" vertical="center"/>
      <protection locked="0"/>
    </xf>
    <xf numFmtId="164" fontId="11" fillId="7" borderId="17" xfId="0" applyNumberFormat="1" applyFont="1" applyFill="1" applyBorder="1" applyAlignment="1" applyProtection="1">
      <alignment vertical="center" wrapText="1"/>
      <protection locked="0"/>
    </xf>
    <xf numFmtId="164" fontId="11" fillId="7" borderId="23" xfId="0" applyNumberFormat="1" applyFont="1" applyFill="1" applyBorder="1" applyAlignment="1" applyProtection="1">
      <alignment vertical="center" wrapText="1"/>
      <protection locked="0"/>
    </xf>
    <xf numFmtId="0" fontId="11" fillId="7" borderId="17" xfId="0" applyFont="1" applyFill="1" applyBorder="1" applyAlignment="1" applyProtection="1">
      <alignment vertical="center" wrapText="1"/>
      <protection locked="0"/>
    </xf>
    <xf numFmtId="0" fontId="11" fillId="7" borderId="23" xfId="0" applyFont="1" applyFill="1" applyBorder="1" applyAlignment="1" applyProtection="1">
      <alignment vertical="center" wrapText="1"/>
      <protection locked="0"/>
    </xf>
    <xf numFmtId="167" fontId="11" fillId="7" borderId="31" xfId="0" applyNumberFormat="1" applyFont="1" applyFill="1" applyBorder="1" applyAlignment="1" applyProtection="1">
      <alignment horizontal="right" vertical="center"/>
      <protection locked="0"/>
    </xf>
    <xf numFmtId="164" fontId="11" fillId="7" borderId="33" xfId="0" applyNumberFormat="1" applyFont="1" applyFill="1" applyBorder="1" applyAlignment="1" applyProtection="1">
      <alignment vertical="center" wrapText="1"/>
      <protection locked="0"/>
    </xf>
    <xf numFmtId="167" fontId="11" fillId="7" borderId="38" xfId="0" applyNumberFormat="1" applyFont="1" applyFill="1" applyBorder="1" applyAlignment="1" applyProtection="1">
      <alignment horizontal="right" vertical="center"/>
      <protection locked="0"/>
    </xf>
    <xf numFmtId="164" fontId="11" fillId="7" borderId="39" xfId="0" applyNumberFormat="1" applyFont="1" applyFill="1" applyBorder="1" applyAlignment="1" applyProtection="1">
      <alignment vertical="center" wrapText="1"/>
      <protection locked="0"/>
    </xf>
    <xf numFmtId="0" fontId="11" fillId="7" borderId="39" xfId="0" applyFont="1" applyFill="1" applyBorder="1" applyAlignment="1" applyProtection="1">
      <alignment vertical="center" wrapText="1"/>
      <protection locked="0"/>
    </xf>
    <xf numFmtId="164" fontId="11" fillId="7" borderId="30" xfId="0" applyNumberFormat="1" applyFont="1" applyFill="1" applyBorder="1" applyAlignment="1" applyProtection="1">
      <alignment vertical="center" wrapText="1"/>
      <protection locked="0"/>
    </xf>
    <xf numFmtId="164" fontId="11" fillId="7" borderId="31" xfId="0" applyNumberFormat="1" applyFont="1" applyFill="1" applyBorder="1" applyAlignment="1" applyProtection="1">
      <alignment vertical="center" wrapText="1"/>
      <protection locked="0"/>
    </xf>
    <xf numFmtId="164" fontId="11" fillId="7" borderId="40" xfId="0" applyNumberFormat="1" applyFont="1" applyFill="1" applyBorder="1" applyAlignment="1" applyProtection="1">
      <alignment vertical="center" wrapText="1"/>
      <protection locked="0"/>
    </xf>
    <xf numFmtId="167" fontId="11" fillId="7" borderId="41" xfId="0" applyNumberFormat="1" applyFont="1" applyFill="1" applyBorder="1" applyAlignment="1" applyProtection="1">
      <alignment horizontal="right" vertical="center"/>
      <protection locked="0"/>
    </xf>
    <xf numFmtId="164" fontId="11" fillId="7" borderId="13" xfId="0" applyNumberFormat="1" applyFont="1" applyFill="1" applyBorder="1" applyAlignment="1" applyProtection="1">
      <alignment vertical="center" wrapText="1"/>
      <protection locked="0"/>
    </xf>
    <xf numFmtId="164" fontId="11" fillId="7" borderId="41" xfId="0" applyNumberFormat="1" applyFont="1" applyFill="1" applyBorder="1" applyAlignment="1" applyProtection="1">
      <alignment vertical="center" wrapText="1"/>
      <protection locked="0"/>
    </xf>
    <xf numFmtId="164" fontId="11" fillId="7" borderId="36" xfId="0" applyNumberFormat="1" applyFont="1" applyFill="1" applyBorder="1" applyAlignment="1" applyProtection="1">
      <alignment vertical="center" wrapText="1"/>
      <protection locked="0"/>
    </xf>
    <xf numFmtId="164" fontId="11" fillId="7" borderId="12" xfId="0" applyNumberFormat="1" applyFont="1" applyFill="1" applyBorder="1" applyAlignment="1" applyProtection="1">
      <alignment vertical="center" wrapText="1"/>
      <protection locked="0"/>
    </xf>
    <xf numFmtId="164" fontId="11" fillId="7" borderId="42" xfId="0" applyNumberFormat="1" applyFont="1" applyFill="1" applyBorder="1" applyAlignment="1" applyProtection="1">
      <alignment vertical="center" wrapText="1"/>
      <protection locked="0"/>
    </xf>
    <xf numFmtId="167" fontId="11" fillId="7" borderId="43" xfId="0" applyNumberFormat="1" applyFont="1" applyFill="1" applyBorder="1" applyAlignment="1" applyProtection="1">
      <alignment horizontal="right" vertical="center"/>
      <protection locked="0"/>
    </xf>
    <xf numFmtId="164" fontId="11" fillId="7" borderId="43" xfId="0" applyNumberFormat="1" applyFont="1" applyFill="1" applyBorder="1" applyAlignment="1" applyProtection="1">
      <alignment vertical="center" wrapText="1"/>
      <protection locked="0"/>
    </xf>
    <xf numFmtId="167" fontId="11" fillId="7" borderId="40" xfId="0" applyNumberFormat="1" applyFont="1" applyFill="1" applyBorder="1" applyAlignment="1" applyProtection="1">
      <alignment horizontal="right" vertical="center"/>
      <protection locked="0"/>
    </xf>
    <xf numFmtId="164" fontId="11" fillId="7" borderId="32" xfId="0" applyNumberFormat="1" applyFont="1" applyFill="1" applyBorder="1" applyAlignment="1" applyProtection="1">
      <alignment vertical="center" wrapText="1"/>
      <protection locked="0"/>
    </xf>
    <xf numFmtId="167" fontId="11" fillId="7" borderId="9" xfId="0" applyNumberFormat="1" applyFont="1" applyFill="1" applyBorder="1" applyAlignment="1" applyProtection="1">
      <alignment vertical="center"/>
      <protection locked="0"/>
    </xf>
    <xf numFmtId="15" fontId="0" fillId="7" borderId="39" xfId="0" applyNumberFormat="1" applyFill="1" applyBorder="1" applyProtection="1">
      <protection locked="0"/>
    </xf>
    <xf numFmtId="167" fontId="11" fillId="7" borderId="14" xfId="0" applyNumberFormat="1" applyFont="1" applyFill="1" applyBorder="1" applyAlignment="1" applyProtection="1">
      <alignment vertical="center" wrapText="1"/>
      <protection locked="0"/>
    </xf>
    <xf numFmtId="164" fontId="11" fillId="7" borderId="9" xfId="0" applyNumberFormat="1" applyFont="1" applyFill="1" applyBorder="1" applyAlignment="1" applyProtection="1">
      <alignment vertical="center" wrapText="1"/>
      <protection locked="0"/>
    </xf>
    <xf numFmtId="167" fontId="11" fillId="7" borderId="2" xfId="0" applyNumberFormat="1" applyFont="1" applyFill="1" applyBorder="1" applyAlignment="1" applyProtection="1">
      <alignment vertical="center" wrapText="1"/>
      <protection locked="0"/>
    </xf>
    <xf numFmtId="0" fontId="0" fillId="7" borderId="3" xfId="0" applyFill="1" applyBorder="1" applyAlignment="1" applyProtection="1">
      <alignment vertical="center" wrapText="1"/>
      <protection locked="0"/>
    </xf>
    <xf numFmtId="167" fontId="11" fillId="7" borderId="6" xfId="0" applyNumberFormat="1" applyFont="1" applyFill="1" applyBorder="1" applyAlignment="1" applyProtection="1">
      <alignment vertical="center" wrapText="1"/>
      <protection locked="0"/>
    </xf>
    <xf numFmtId="164" fontId="11" fillId="7" borderId="44" xfId="0" applyNumberFormat="1" applyFont="1" applyFill="1" applyBorder="1" applyAlignment="1" applyProtection="1">
      <alignment vertical="center" wrapText="1"/>
      <protection locked="0"/>
    </xf>
    <xf numFmtId="0" fontId="0" fillId="7" borderId="9" xfId="0" applyFill="1" applyBorder="1" applyAlignment="1" applyProtection="1">
      <alignment vertical="center" wrapText="1"/>
      <protection locked="0"/>
    </xf>
    <xf numFmtId="0" fontId="0" fillId="7" borderId="25" xfId="0" applyFill="1" applyBorder="1" applyAlignment="1" applyProtection="1">
      <alignment vertical="center" wrapText="1"/>
      <protection locked="0"/>
    </xf>
    <xf numFmtId="164" fontId="11" fillId="7" borderId="45" xfId="0" applyNumberFormat="1" applyFont="1" applyFill="1" applyBorder="1" applyAlignment="1" applyProtection="1">
      <alignment vertical="center" wrapText="1"/>
      <protection locked="0"/>
    </xf>
    <xf numFmtId="0" fontId="0" fillId="7" borderId="46" xfId="0" applyFill="1" applyBorder="1" applyAlignment="1" applyProtection="1">
      <alignment vertical="center" wrapText="1"/>
      <protection locked="0"/>
    </xf>
    <xf numFmtId="0" fontId="0" fillId="7" borderId="47" xfId="0" applyFill="1" applyBorder="1" applyAlignment="1" applyProtection="1">
      <alignment vertical="center" wrapText="1"/>
      <protection locked="0"/>
    </xf>
    <xf numFmtId="0" fontId="0" fillId="7" borderId="0" xfId="0" applyFill="1" applyAlignment="1" applyProtection="1">
      <alignment vertical="center" wrapText="1"/>
      <protection locked="0"/>
    </xf>
    <xf numFmtId="167" fontId="11" fillId="7" borderId="31" xfId="0" applyNumberFormat="1" applyFont="1" applyFill="1" applyBorder="1" applyAlignment="1" applyProtection="1">
      <alignment vertical="center" wrapText="1"/>
      <protection locked="0"/>
    </xf>
    <xf numFmtId="164" fontId="11" fillId="7" borderId="11" xfId="0" applyNumberFormat="1" applyFont="1" applyFill="1" applyBorder="1" applyAlignment="1" applyProtection="1">
      <alignment vertical="center" wrapText="1"/>
      <protection locked="0"/>
    </xf>
    <xf numFmtId="0" fontId="0" fillId="7" borderId="43" xfId="0" applyFill="1" applyBorder="1" applyAlignment="1" applyProtection="1">
      <alignment vertical="center" wrapText="1"/>
      <protection locked="0"/>
    </xf>
    <xf numFmtId="0" fontId="0" fillId="7" borderId="48" xfId="0" applyFill="1" applyBorder="1" applyAlignment="1" applyProtection="1">
      <alignment vertical="center" wrapText="1"/>
      <protection locked="0"/>
    </xf>
    <xf numFmtId="0" fontId="4" fillId="0" borderId="0" xfId="0" applyFont="1" applyAlignment="1">
      <alignment vertical="center" wrapText="1"/>
    </xf>
  </cellXfs>
  <cellStyles count="2">
    <cellStyle name="Currency" xfId="1" builtinId="4"/>
    <cellStyle name="Normal" xfId="0" builtinId="0"/>
  </cellStyles>
  <dxfs count="4">
    <dxf>
      <font>
        <color theme="1" tint="0.499984740745262"/>
      </font>
      <fill>
        <patternFill>
          <bgColor rgb="FFCCFFCC"/>
        </patternFill>
      </fill>
    </dxf>
    <dxf>
      <font>
        <color theme="1" tint="0.499984740745262"/>
      </font>
      <fill>
        <patternFill>
          <bgColor rgb="FFCCFFCC"/>
        </patternFill>
      </fill>
    </dxf>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0CB1C-1D94-4CC1-9C95-26D4A3CABC89}">
  <sheetPr>
    <tabColor theme="3" tint="0.39997558519241921"/>
  </sheetPr>
  <dimension ref="A1:H19"/>
  <sheetViews>
    <sheetView tabSelected="1" workbookViewId="0">
      <selection sqref="A1:F1"/>
    </sheetView>
  </sheetViews>
  <sheetFormatPr defaultRowHeight="12.75" x14ac:dyDescent="0.2"/>
  <cols>
    <col min="1" max="1" width="35.5703125" customWidth="1"/>
    <col min="2" max="2" width="21.5703125" customWidth="1"/>
    <col min="3" max="3" width="33.5703125" customWidth="1"/>
    <col min="4" max="4" width="4.42578125" customWidth="1"/>
    <col min="5" max="5" width="29" customWidth="1"/>
    <col min="6" max="6" width="19" customWidth="1"/>
  </cols>
  <sheetData>
    <row r="1" spans="1:8" ht="26.25" customHeight="1" x14ac:dyDescent="0.2">
      <c r="A1" s="96" t="s">
        <v>0</v>
      </c>
      <c r="B1" s="96"/>
      <c r="C1" s="96"/>
      <c r="D1" s="96"/>
      <c r="E1" s="96"/>
      <c r="F1" s="96"/>
      <c r="G1" s="12"/>
      <c r="H1" s="12"/>
    </row>
    <row r="2" spans="1:8" ht="21" customHeight="1" x14ac:dyDescent="0.2">
      <c r="A2" s="3" t="s">
        <v>1</v>
      </c>
      <c r="B2" s="97" t="s">
        <v>2</v>
      </c>
      <c r="C2" s="97"/>
      <c r="D2" s="97"/>
      <c r="E2" s="97"/>
      <c r="F2" s="97"/>
      <c r="G2" s="12"/>
      <c r="H2" s="12"/>
    </row>
    <row r="3" spans="1:8" ht="21" customHeight="1" x14ac:dyDescent="0.2">
      <c r="A3" s="3" t="s">
        <v>3</v>
      </c>
      <c r="B3" s="97" t="s">
        <v>4</v>
      </c>
      <c r="C3" s="97"/>
      <c r="D3" s="97"/>
      <c r="E3" s="97"/>
      <c r="F3" s="97"/>
      <c r="G3" s="12"/>
      <c r="H3" s="12"/>
    </row>
    <row r="4" spans="1:8" ht="21" customHeight="1" x14ac:dyDescent="0.2">
      <c r="A4" s="3" t="s">
        <v>5</v>
      </c>
      <c r="B4" s="98">
        <v>44743</v>
      </c>
      <c r="C4" s="98"/>
      <c r="D4" s="98"/>
      <c r="E4" s="98"/>
      <c r="F4" s="98"/>
      <c r="G4" s="12"/>
      <c r="H4" s="12"/>
    </row>
    <row r="5" spans="1:8" ht="21" customHeight="1" x14ac:dyDescent="0.2">
      <c r="A5" s="3" t="s">
        <v>6</v>
      </c>
      <c r="B5" s="98">
        <v>45107</v>
      </c>
      <c r="C5" s="98"/>
      <c r="D5" s="98"/>
      <c r="E5" s="98"/>
      <c r="F5" s="98"/>
      <c r="G5" s="12"/>
      <c r="H5" s="12"/>
    </row>
    <row r="6" spans="1:8" ht="21" customHeight="1" x14ac:dyDescent="0.2">
      <c r="A6" s="3" t="s">
        <v>7</v>
      </c>
      <c r="B6" s="95" t="s">
        <v>28</v>
      </c>
      <c r="C6" s="95"/>
      <c r="D6" s="95"/>
      <c r="E6" s="95"/>
      <c r="F6" s="95"/>
      <c r="G6" s="18"/>
      <c r="H6" s="12"/>
    </row>
    <row r="7" spans="1:8" ht="21" customHeight="1" x14ac:dyDescent="0.2">
      <c r="A7" s="3" t="s">
        <v>8</v>
      </c>
      <c r="B7" s="94" t="s">
        <v>9</v>
      </c>
      <c r="C7" s="94"/>
      <c r="D7" s="94"/>
      <c r="E7" s="94"/>
      <c r="F7" s="94"/>
      <c r="G7" s="18"/>
      <c r="H7" s="12"/>
    </row>
    <row r="8" spans="1:8" ht="21" customHeight="1" x14ac:dyDescent="0.2">
      <c r="A8" s="3" t="s">
        <v>10</v>
      </c>
      <c r="B8" s="94" t="s">
        <v>458</v>
      </c>
      <c r="C8" s="94"/>
      <c r="D8" s="94"/>
      <c r="E8" s="94"/>
      <c r="F8" s="94"/>
      <c r="G8" s="18"/>
      <c r="H8" s="12"/>
    </row>
    <row r="9" spans="1:8" ht="66.75" customHeight="1" x14ac:dyDescent="0.2">
      <c r="A9" s="93" t="s">
        <v>11</v>
      </c>
      <c r="B9" s="93"/>
      <c r="C9" s="93"/>
      <c r="D9" s="93"/>
      <c r="E9" s="93"/>
      <c r="F9" s="93"/>
      <c r="G9" s="18"/>
      <c r="H9" s="12"/>
    </row>
    <row r="10" spans="1:8" s="55" customFormat="1" ht="36" customHeight="1" x14ac:dyDescent="0.2">
      <c r="A10" s="49" t="s">
        <v>12</v>
      </c>
      <c r="B10" s="50" t="s">
        <v>13</v>
      </c>
      <c r="C10" s="50" t="s">
        <v>14</v>
      </c>
      <c r="D10" s="51"/>
      <c r="E10" s="52" t="s">
        <v>15</v>
      </c>
      <c r="F10" s="53" t="s">
        <v>16</v>
      </c>
      <c r="G10" s="54"/>
      <c r="H10" s="54"/>
    </row>
    <row r="11" spans="1:8" ht="27.75" customHeight="1" x14ac:dyDescent="0.2">
      <c r="A11" s="7" t="s">
        <v>17</v>
      </c>
      <c r="B11" s="39">
        <f>B15+B16+B17</f>
        <v>52558.045499999993</v>
      </c>
      <c r="C11" s="43" t="str">
        <f>IF(Travel!B7="",#REF!,Travel!B7)</f>
        <v>Figures exclude GST</v>
      </c>
      <c r="D11" s="5"/>
      <c r="E11" s="7" t="s">
        <v>18</v>
      </c>
      <c r="F11" s="28">
        <f>'Gifts and benefits'!C25</f>
        <v>0</v>
      </c>
      <c r="G11" s="24"/>
      <c r="H11" s="24"/>
    </row>
    <row r="12" spans="1:8" ht="27.75" customHeight="1" x14ac:dyDescent="0.2">
      <c r="A12" s="7" t="s">
        <v>19</v>
      </c>
      <c r="B12" s="39">
        <f>Hospitality!B42</f>
        <v>2065.6999999999998</v>
      </c>
      <c r="C12" s="43" t="str">
        <f>Hospitality!B6</f>
        <v>Figures exclude GST</v>
      </c>
      <c r="D12" s="5"/>
      <c r="E12" s="7" t="s">
        <v>20</v>
      </c>
      <c r="F12" s="28">
        <f>'Gifts and benefits'!C26</f>
        <v>0</v>
      </c>
      <c r="G12" s="24"/>
      <c r="H12" s="24"/>
    </row>
    <row r="13" spans="1:8" ht="27.75" customHeight="1" x14ac:dyDescent="0.2">
      <c r="A13" s="7" t="s">
        <v>21</v>
      </c>
      <c r="B13" s="39">
        <f>'All Other Expenses'!B32</f>
        <v>1567.7199999999998</v>
      </c>
      <c r="C13" s="43" t="str">
        <f>'All Other Expenses'!B6</f>
        <v>Figures exclude GST</v>
      </c>
      <c r="D13" s="5"/>
      <c r="E13" s="7" t="s">
        <v>22</v>
      </c>
      <c r="F13" s="28">
        <f>'Gifts and benefits'!C27</f>
        <v>0</v>
      </c>
      <c r="G13" s="12"/>
      <c r="H13" s="12"/>
    </row>
    <row r="14" spans="1:8" ht="12.75" customHeight="1" x14ac:dyDescent="0.2">
      <c r="A14" s="6"/>
      <c r="B14" s="40"/>
      <c r="C14" s="44"/>
      <c r="D14" s="29"/>
      <c r="E14" s="5"/>
      <c r="F14" s="30"/>
      <c r="G14" s="12"/>
      <c r="H14" s="12"/>
    </row>
    <row r="15" spans="1:8" ht="27.75" customHeight="1" x14ac:dyDescent="0.2">
      <c r="A15" s="8" t="s">
        <v>23</v>
      </c>
      <c r="B15" s="41">
        <f>Travel!B98</f>
        <v>35405.855499999998</v>
      </c>
      <c r="C15" s="45" t="str">
        <f>C11</f>
        <v>Figures exclude GST</v>
      </c>
      <c r="D15" s="5"/>
      <c r="E15" s="5"/>
      <c r="F15" s="30"/>
      <c r="G15" s="12"/>
      <c r="H15" s="12"/>
    </row>
    <row r="16" spans="1:8" ht="27.75" customHeight="1" x14ac:dyDescent="0.2">
      <c r="A16" s="8" t="s">
        <v>24</v>
      </c>
      <c r="B16" s="41">
        <f>Travel!B207</f>
        <v>16803.859999999993</v>
      </c>
      <c r="C16" s="45" t="str">
        <f>C11</f>
        <v>Figures exclude GST</v>
      </c>
      <c r="D16" s="31"/>
      <c r="E16" s="5"/>
      <c r="F16" s="32"/>
      <c r="G16" s="12"/>
      <c r="H16" s="12"/>
    </row>
    <row r="17" spans="1:8" ht="27.75" customHeight="1" x14ac:dyDescent="0.2">
      <c r="A17" s="8" t="s">
        <v>25</v>
      </c>
      <c r="B17" s="41">
        <f>Travel!B227</f>
        <v>348.33000000000004</v>
      </c>
      <c r="C17" s="45" t="str">
        <f>C11</f>
        <v>Figures exclude GST</v>
      </c>
      <c r="D17" s="5"/>
      <c r="E17" s="5"/>
      <c r="F17" s="32"/>
      <c r="G17" s="12"/>
      <c r="H17" s="12"/>
    </row>
    <row r="18" spans="1:8" ht="27.75" customHeight="1" x14ac:dyDescent="0.2">
      <c r="A18" s="12"/>
      <c r="B18" s="14"/>
      <c r="C18" s="12"/>
      <c r="D18" s="4"/>
      <c r="E18" s="4"/>
      <c r="F18" s="23"/>
      <c r="G18" s="12"/>
      <c r="H18" s="12"/>
    </row>
    <row r="19" spans="1:8" ht="27.75" customHeight="1" x14ac:dyDescent="0.2">
      <c r="A19" s="210" t="s">
        <v>459</v>
      </c>
      <c r="B19" s="210"/>
      <c r="C19" s="210"/>
    </row>
  </sheetData>
  <mergeCells count="10">
    <mergeCell ref="B7:F7"/>
    <mergeCell ref="B8:F8"/>
    <mergeCell ref="A9:F9"/>
    <mergeCell ref="A19:C19"/>
    <mergeCell ref="A1:F1"/>
    <mergeCell ref="B2:F2"/>
    <mergeCell ref="B3:F3"/>
    <mergeCell ref="B4:F4"/>
    <mergeCell ref="B5:F5"/>
    <mergeCell ref="B6:F6"/>
  </mergeCells>
  <conditionalFormatting sqref="B7:F7">
    <cfRule type="cellIs" dxfId="1" priority="2" operator="equal">
      <formula>$A$39</formula>
    </cfRule>
  </conditionalFormatting>
  <conditionalFormatting sqref="B8:F8">
    <cfRule type="cellIs" dxfId="0" priority="1" operator="equal">
      <formula>$A$41</formula>
    </cfRule>
  </conditionalFormatting>
  <dataValidations count="6">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E44156C6-228D-4BA9-A793-115715243AE2}"/>
    <dataValidation allowBlank="1" showInputMessage="1" showErrorMessage="1" prompt="Headings on following tabs will pre populate with what you enter here_x000a__x000a_Update if a shorter or different period is covered" sqref="B4:F5" xr:uid="{3F11AE2C-7B40-4EC2-BE84-5C815B2DD022}"/>
    <dataValidation allowBlank="1" showInputMessage="1" showErrorMessage="1" prompt="Headings on following tabs will pre populate with what you enter here_x000a__x000a_Create a new workbook for a new Chief Executive" sqref="B3:F3" xr:uid="{A1A8F729-6119-426D-9081-E907A53363B7}"/>
    <dataValidation allowBlank="1" showInputMessage="1" showErrorMessage="1" prompt="Headings on following tabs will pre populate with what you enter here" sqref="B2:F2" xr:uid="{9A85D046-8862-4F50-993A-DA4E1BB82A72}"/>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AFE4617C-5264-430A-B6BC-FDDDA41511E2}"/>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A1E8B5C1-140D-427B-9C40-045474571A25}">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453"/>
  <sheetViews>
    <sheetView zoomScaleNormal="100" workbookViewId="0"/>
  </sheetViews>
  <sheetFormatPr defaultColWidth="0" defaultRowHeight="12.75" zeroHeight="1" x14ac:dyDescent="0.2"/>
  <cols>
    <col min="1" max="1" width="35.5703125" customWidth="1"/>
    <col min="2" max="2" width="14.42578125" customWidth="1"/>
    <col min="3" max="3" width="85.28515625" customWidth="1"/>
    <col min="4" max="4" width="50" customWidth="1"/>
    <col min="5" max="5" width="29.5703125" customWidth="1"/>
    <col min="6" max="6" width="37.5703125" customWidth="1"/>
    <col min="7" max="9" width="9.140625" hidden="1" customWidth="1"/>
    <col min="10" max="13" width="0" hidden="1" customWidth="1"/>
    <col min="14" max="16384" width="9.140625" hidden="1"/>
  </cols>
  <sheetData>
    <row r="1" spans="1:6" s="87" customFormat="1" ht="18" x14ac:dyDescent="0.25">
      <c r="A1" s="88" t="s">
        <v>31</v>
      </c>
    </row>
    <row r="2" spans="1:6" ht="26.25" customHeight="1" x14ac:dyDescent="0.2">
      <c r="A2" s="96" t="s">
        <v>32</v>
      </c>
      <c r="B2" s="96"/>
      <c r="C2" s="96"/>
      <c r="D2" s="96"/>
      <c r="E2" s="96"/>
      <c r="F2" s="12"/>
    </row>
    <row r="3" spans="1:6" ht="21" customHeight="1" x14ac:dyDescent="0.2">
      <c r="A3" s="3" t="s">
        <v>1</v>
      </c>
      <c r="B3" s="97" t="s">
        <v>2</v>
      </c>
      <c r="C3" s="97"/>
      <c r="D3" s="97"/>
      <c r="E3" s="97"/>
      <c r="F3" s="12">
        <v>0</v>
      </c>
    </row>
    <row r="4" spans="1:6" ht="21" customHeight="1" x14ac:dyDescent="0.2">
      <c r="A4" s="3" t="s">
        <v>33</v>
      </c>
      <c r="B4" s="97" t="s">
        <v>4</v>
      </c>
      <c r="C4" s="97"/>
      <c r="D4" s="97"/>
      <c r="E4" s="97"/>
      <c r="F4" s="12"/>
    </row>
    <row r="5" spans="1:6" ht="21" customHeight="1" x14ac:dyDescent="0.2">
      <c r="A5" s="3" t="s">
        <v>34</v>
      </c>
      <c r="B5" s="98">
        <v>44743</v>
      </c>
      <c r="C5" s="98"/>
      <c r="D5" s="98"/>
      <c r="E5" s="98"/>
      <c r="F5" s="12"/>
    </row>
    <row r="6" spans="1:6" ht="21" customHeight="1" x14ac:dyDescent="0.2">
      <c r="A6" s="3" t="s">
        <v>35</v>
      </c>
      <c r="B6" s="98">
        <v>45107</v>
      </c>
      <c r="C6" s="98"/>
      <c r="D6" s="98"/>
      <c r="E6" s="98"/>
      <c r="F6" s="12"/>
    </row>
    <row r="7" spans="1:6" ht="21" customHeight="1" x14ac:dyDescent="0.2">
      <c r="A7" s="3" t="s">
        <v>36</v>
      </c>
      <c r="B7" s="94" t="s">
        <v>26</v>
      </c>
      <c r="C7" s="94"/>
      <c r="D7" s="94"/>
      <c r="E7" s="94"/>
      <c r="F7" s="12"/>
    </row>
    <row r="8" spans="1:6" ht="21" customHeight="1" x14ac:dyDescent="0.2">
      <c r="A8" s="3" t="s">
        <v>7</v>
      </c>
      <c r="B8" s="94" t="s">
        <v>27</v>
      </c>
      <c r="C8" s="94"/>
      <c r="D8" s="94"/>
      <c r="E8" s="94"/>
      <c r="F8" s="12"/>
    </row>
    <row r="9" spans="1:6" ht="36" customHeight="1" x14ac:dyDescent="0.2">
      <c r="A9" s="102" t="s">
        <v>37</v>
      </c>
      <c r="B9" s="103"/>
      <c r="C9" s="103"/>
      <c r="D9" s="103"/>
      <c r="E9" s="103"/>
      <c r="F9" s="14"/>
    </row>
    <row r="10" spans="1:6" ht="36" customHeight="1" x14ac:dyDescent="0.2">
      <c r="A10" s="104" t="s">
        <v>38</v>
      </c>
      <c r="B10" s="105"/>
      <c r="C10" s="105"/>
      <c r="D10" s="105"/>
      <c r="E10" s="105"/>
      <c r="F10" s="14"/>
    </row>
    <row r="11" spans="1:6" ht="24.75" customHeight="1" x14ac:dyDescent="0.2">
      <c r="A11" s="101" t="s">
        <v>39</v>
      </c>
      <c r="B11" s="106"/>
      <c r="C11" s="101"/>
      <c r="D11" s="101"/>
      <c r="E11" s="101"/>
      <c r="F11" s="24"/>
    </row>
    <row r="12" spans="1:6" ht="27" customHeight="1" x14ac:dyDescent="0.2">
      <c r="A12" s="19" t="s">
        <v>40</v>
      </c>
      <c r="B12" s="19" t="s">
        <v>41</v>
      </c>
      <c r="C12" s="19" t="s">
        <v>42</v>
      </c>
      <c r="D12" s="19" t="s">
        <v>43</v>
      </c>
      <c r="E12" s="19" t="s">
        <v>44</v>
      </c>
      <c r="F12" s="25"/>
    </row>
    <row r="13" spans="1:6" s="2" customFormat="1" x14ac:dyDescent="0.2">
      <c r="A13" s="113" t="s">
        <v>153</v>
      </c>
      <c r="B13" s="75">
        <v>10262.91</v>
      </c>
      <c r="C13" s="75" t="s">
        <v>154</v>
      </c>
      <c r="D13" s="76" t="s">
        <v>155</v>
      </c>
      <c r="E13" s="77" t="s">
        <v>156</v>
      </c>
      <c r="F13" s="1"/>
    </row>
    <row r="14" spans="1:6" s="2" customFormat="1" x14ac:dyDescent="0.2">
      <c r="A14" s="113" t="s">
        <v>157</v>
      </c>
      <c r="B14" s="75">
        <v>96.02</v>
      </c>
      <c r="C14" s="75" t="s">
        <v>158</v>
      </c>
      <c r="D14" s="76" t="s">
        <v>159</v>
      </c>
      <c r="E14" s="77" t="s">
        <v>160</v>
      </c>
      <c r="F14" s="1"/>
    </row>
    <row r="15" spans="1:6" s="2" customFormat="1" x14ac:dyDescent="0.2">
      <c r="A15" s="113" t="s">
        <v>157</v>
      </c>
      <c r="B15" s="75">
        <v>41.88</v>
      </c>
      <c r="C15" s="75" t="s">
        <v>158</v>
      </c>
      <c r="D15" s="76" t="s">
        <v>161</v>
      </c>
      <c r="E15" s="77" t="s">
        <v>162</v>
      </c>
      <c r="F15" s="1"/>
    </row>
    <row r="16" spans="1:6" s="2" customFormat="1" x14ac:dyDescent="0.2">
      <c r="A16" s="113" t="s">
        <v>157</v>
      </c>
      <c r="B16" s="75">
        <v>32.42</v>
      </c>
      <c r="C16" s="75" t="s">
        <v>158</v>
      </c>
      <c r="D16" s="76" t="s">
        <v>163</v>
      </c>
      <c r="E16" s="77" t="s">
        <v>160</v>
      </c>
      <c r="F16" s="1"/>
    </row>
    <row r="17" spans="1:6" s="2" customFormat="1" x14ac:dyDescent="0.2">
      <c r="A17" s="113" t="s">
        <v>157</v>
      </c>
      <c r="B17" s="75">
        <v>50.64</v>
      </c>
      <c r="C17" s="75" t="s">
        <v>158</v>
      </c>
      <c r="D17" s="76" t="s">
        <v>164</v>
      </c>
      <c r="E17" s="77" t="s">
        <v>160</v>
      </c>
      <c r="F17" s="1"/>
    </row>
    <row r="18" spans="1:6" s="2" customFormat="1" x14ac:dyDescent="0.2">
      <c r="A18" s="113" t="s">
        <v>157</v>
      </c>
      <c r="B18" s="75">
        <v>4.91</v>
      </c>
      <c r="C18" s="75" t="s">
        <v>158</v>
      </c>
      <c r="D18" s="76" t="s">
        <v>165</v>
      </c>
      <c r="E18" s="77"/>
      <c r="F18" s="1"/>
    </row>
    <row r="19" spans="1:6" s="2" customFormat="1" x14ac:dyDescent="0.2">
      <c r="A19" s="113" t="s">
        <v>157</v>
      </c>
      <c r="B19" s="75">
        <v>2952.73</v>
      </c>
      <c r="C19" s="75" t="s">
        <v>158</v>
      </c>
      <c r="D19" s="76" t="s">
        <v>166</v>
      </c>
      <c r="E19" s="77" t="s">
        <v>167</v>
      </c>
      <c r="F19" s="1"/>
    </row>
    <row r="20" spans="1:6" s="2" customFormat="1" x14ac:dyDescent="0.2">
      <c r="A20" s="113" t="s">
        <v>168</v>
      </c>
      <c r="B20" s="75">
        <v>29.32</v>
      </c>
      <c r="C20" s="75" t="s">
        <v>169</v>
      </c>
      <c r="D20" s="76" t="s">
        <v>170</v>
      </c>
      <c r="E20" s="77" t="s">
        <v>171</v>
      </c>
      <c r="F20" s="1"/>
    </row>
    <row r="21" spans="1:6" s="2" customFormat="1" x14ac:dyDescent="0.2">
      <c r="A21" s="113" t="s">
        <v>168</v>
      </c>
      <c r="B21" s="75">
        <v>20.11</v>
      </c>
      <c r="C21" s="75" t="s">
        <v>169</v>
      </c>
      <c r="D21" s="76" t="s">
        <v>172</v>
      </c>
      <c r="E21" s="77" t="s">
        <v>173</v>
      </c>
      <c r="F21" s="1"/>
    </row>
    <row r="22" spans="1:6" s="2" customFormat="1" x14ac:dyDescent="0.2">
      <c r="A22" s="113" t="s">
        <v>168</v>
      </c>
      <c r="B22" s="75">
        <v>50.83</v>
      </c>
      <c r="C22" s="75" t="s">
        <v>169</v>
      </c>
      <c r="D22" s="76" t="s">
        <v>174</v>
      </c>
      <c r="E22" s="77" t="s">
        <v>175</v>
      </c>
      <c r="F22" s="1"/>
    </row>
    <row r="23" spans="1:6" s="2" customFormat="1" x14ac:dyDescent="0.2">
      <c r="A23" s="113" t="s">
        <v>168</v>
      </c>
      <c r="B23" s="75">
        <v>1303.97</v>
      </c>
      <c r="C23" s="75" t="s">
        <v>176</v>
      </c>
      <c r="D23" s="76" t="s">
        <v>155</v>
      </c>
      <c r="E23" s="77" t="s">
        <v>177</v>
      </c>
      <c r="F23" s="1"/>
    </row>
    <row r="24" spans="1:6" s="2" customFormat="1" x14ac:dyDescent="0.2">
      <c r="A24" s="113" t="s">
        <v>168</v>
      </c>
      <c r="B24" s="75">
        <v>1142</v>
      </c>
      <c r="C24" s="75" t="s">
        <v>178</v>
      </c>
      <c r="D24" s="76" t="s">
        <v>155</v>
      </c>
      <c r="E24" s="77" t="s">
        <v>179</v>
      </c>
      <c r="F24" s="1"/>
    </row>
    <row r="25" spans="1:6" s="2" customFormat="1" ht="38.25" x14ac:dyDescent="0.2">
      <c r="A25" s="113" t="s">
        <v>168</v>
      </c>
      <c r="B25" s="75">
        <v>25.04</v>
      </c>
      <c r="C25" s="75" t="s">
        <v>169</v>
      </c>
      <c r="D25" s="76" t="s">
        <v>170</v>
      </c>
      <c r="E25" s="77" t="s">
        <v>180</v>
      </c>
      <c r="F25" s="1"/>
    </row>
    <row r="26" spans="1:6" s="2" customFormat="1" ht="25.5" x14ac:dyDescent="0.2">
      <c r="A26" s="113" t="s">
        <v>168</v>
      </c>
      <c r="B26" s="75">
        <v>88.72</v>
      </c>
      <c r="C26" s="75" t="s">
        <v>169</v>
      </c>
      <c r="D26" s="76" t="s">
        <v>181</v>
      </c>
      <c r="E26" s="77" t="s">
        <v>182</v>
      </c>
      <c r="F26" s="1"/>
    </row>
    <row r="27" spans="1:6" s="2" customFormat="1" ht="25.5" x14ac:dyDescent="0.2">
      <c r="A27" s="113" t="s">
        <v>168</v>
      </c>
      <c r="B27" s="75">
        <v>471.22</v>
      </c>
      <c r="C27" s="75" t="s">
        <v>169</v>
      </c>
      <c r="D27" s="76" t="s">
        <v>166</v>
      </c>
      <c r="E27" s="77" t="s">
        <v>183</v>
      </c>
      <c r="F27" s="1"/>
    </row>
    <row r="28" spans="1:6" s="2" customFormat="1" ht="25.5" x14ac:dyDescent="0.2">
      <c r="A28" s="113" t="s">
        <v>168</v>
      </c>
      <c r="B28" s="75">
        <v>12.82</v>
      </c>
      <c r="C28" s="75" t="s">
        <v>169</v>
      </c>
      <c r="D28" s="76" t="s">
        <v>184</v>
      </c>
      <c r="E28" s="77" t="s">
        <v>185</v>
      </c>
      <c r="F28" s="1"/>
    </row>
    <row r="29" spans="1:6" s="2" customFormat="1" ht="25.5" x14ac:dyDescent="0.2">
      <c r="A29" s="113" t="s">
        <v>168</v>
      </c>
      <c r="B29" s="75">
        <v>12.82</v>
      </c>
      <c r="C29" s="75" t="s">
        <v>169</v>
      </c>
      <c r="D29" s="76" t="s">
        <v>186</v>
      </c>
      <c r="E29" s="77" t="s">
        <v>187</v>
      </c>
      <c r="F29" s="1"/>
    </row>
    <row r="30" spans="1:6" s="2" customFormat="1" ht="25.5" x14ac:dyDescent="0.2">
      <c r="A30" s="113" t="s">
        <v>168</v>
      </c>
      <c r="B30" s="75">
        <v>47.44</v>
      </c>
      <c r="C30" s="75" t="s">
        <v>169</v>
      </c>
      <c r="D30" s="76" t="s">
        <v>161</v>
      </c>
      <c r="E30" s="77" t="s">
        <v>188</v>
      </c>
      <c r="F30" s="1"/>
    </row>
    <row r="31" spans="1:6" s="2" customFormat="1" ht="25.5" x14ac:dyDescent="0.2">
      <c r="A31" s="113" t="s">
        <v>168</v>
      </c>
      <c r="B31" s="75">
        <v>307.68</v>
      </c>
      <c r="C31" s="75" t="s">
        <v>169</v>
      </c>
      <c r="D31" s="76" t="s">
        <v>189</v>
      </c>
      <c r="E31" s="77" t="s">
        <v>190</v>
      </c>
      <c r="F31" s="1"/>
    </row>
    <row r="32" spans="1:6" s="2" customFormat="1" ht="25.5" x14ac:dyDescent="0.2">
      <c r="A32" s="113" t="s">
        <v>168</v>
      </c>
      <c r="B32" s="75">
        <v>12.42</v>
      </c>
      <c r="C32" s="75" t="s">
        <v>169</v>
      </c>
      <c r="D32" s="76" t="s">
        <v>161</v>
      </c>
      <c r="E32" s="77" t="s">
        <v>191</v>
      </c>
      <c r="F32" s="1"/>
    </row>
    <row r="33" spans="1:6" s="2" customFormat="1" ht="25.5" x14ac:dyDescent="0.2">
      <c r="A33" s="113" t="s">
        <v>168</v>
      </c>
      <c r="B33" s="75">
        <v>24.741</v>
      </c>
      <c r="C33" s="75" t="s">
        <v>169</v>
      </c>
      <c r="D33" s="76" t="s">
        <v>192</v>
      </c>
      <c r="E33" s="77" t="s">
        <v>193</v>
      </c>
      <c r="F33" s="1"/>
    </row>
    <row r="34" spans="1:6" s="2" customFormat="1" ht="25.5" x14ac:dyDescent="0.2">
      <c r="A34" s="113" t="s">
        <v>168</v>
      </c>
      <c r="B34" s="75">
        <v>20.399999999999999</v>
      </c>
      <c r="C34" s="75" t="s">
        <v>169</v>
      </c>
      <c r="D34" s="76" t="s">
        <v>161</v>
      </c>
      <c r="E34" s="77" t="s">
        <v>194</v>
      </c>
      <c r="F34" s="1"/>
    </row>
    <row r="35" spans="1:6" s="2" customFormat="1" x14ac:dyDescent="0.2">
      <c r="A35" s="113" t="s">
        <v>168</v>
      </c>
      <c r="B35" s="75">
        <v>1864.31</v>
      </c>
      <c r="C35" s="75" t="s">
        <v>169</v>
      </c>
      <c r="D35" s="76" t="s">
        <v>166</v>
      </c>
      <c r="E35" s="77" t="s">
        <v>195</v>
      </c>
      <c r="F35" s="1"/>
    </row>
    <row r="36" spans="1:6" s="2" customFormat="1" x14ac:dyDescent="0.2">
      <c r="A36" s="113" t="s">
        <v>168</v>
      </c>
      <c r="B36" s="75">
        <v>458.8</v>
      </c>
      <c r="C36" s="75" t="s">
        <v>169</v>
      </c>
      <c r="D36" s="76" t="s">
        <v>166</v>
      </c>
      <c r="E36" s="77" t="s">
        <v>196</v>
      </c>
      <c r="F36" s="1"/>
    </row>
    <row r="37" spans="1:6" s="2" customFormat="1" x14ac:dyDescent="0.2">
      <c r="A37" s="113" t="s">
        <v>168</v>
      </c>
      <c r="B37" s="75">
        <v>572.67999999999995</v>
      </c>
      <c r="C37" s="75" t="s">
        <v>169</v>
      </c>
      <c r="D37" s="76" t="s">
        <v>166</v>
      </c>
      <c r="E37" s="77" t="s">
        <v>197</v>
      </c>
      <c r="F37" s="1"/>
    </row>
    <row r="38" spans="1:6" s="2" customFormat="1" x14ac:dyDescent="0.2">
      <c r="A38" s="113" t="s">
        <v>168</v>
      </c>
      <c r="B38" s="75">
        <v>25.46</v>
      </c>
      <c r="C38" s="75" t="s">
        <v>169</v>
      </c>
      <c r="D38" s="76" t="s">
        <v>198</v>
      </c>
      <c r="E38" s="77" t="s">
        <v>199</v>
      </c>
      <c r="F38" s="1"/>
    </row>
    <row r="39" spans="1:6" s="2" customFormat="1" x14ac:dyDescent="0.2">
      <c r="A39" s="113" t="s">
        <v>168</v>
      </c>
      <c r="B39" s="75">
        <v>113.36</v>
      </c>
      <c r="C39" s="75" t="s">
        <v>169</v>
      </c>
      <c r="D39" s="76" t="s">
        <v>200</v>
      </c>
      <c r="E39" s="77" t="s">
        <v>201</v>
      </c>
      <c r="F39" s="1"/>
    </row>
    <row r="40" spans="1:6" s="2" customFormat="1" x14ac:dyDescent="0.2">
      <c r="A40" s="113" t="s">
        <v>168</v>
      </c>
      <c r="B40" s="75">
        <v>141.52000000000001</v>
      </c>
      <c r="C40" s="75" t="s">
        <v>169</v>
      </c>
      <c r="D40" s="76" t="s">
        <v>120</v>
      </c>
      <c r="E40" s="77" t="s">
        <v>202</v>
      </c>
      <c r="F40" s="1"/>
    </row>
    <row r="41" spans="1:6" s="2" customFormat="1" x14ac:dyDescent="0.2">
      <c r="A41" s="113" t="s">
        <v>168</v>
      </c>
      <c r="B41" s="75">
        <v>397.05</v>
      </c>
      <c r="C41" s="75" t="s">
        <v>169</v>
      </c>
      <c r="D41" s="76" t="s">
        <v>155</v>
      </c>
      <c r="E41" s="77" t="s">
        <v>203</v>
      </c>
      <c r="F41" s="1"/>
    </row>
    <row r="42" spans="1:6" s="2" customFormat="1" ht="25.5" x14ac:dyDescent="0.2">
      <c r="A42" s="113" t="s">
        <v>168</v>
      </c>
      <c r="B42" s="75">
        <v>1274</v>
      </c>
      <c r="C42" s="75" t="s">
        <v>312</v>
      </c>
      <c r="D42" s="76" t="s">
        <v>309</v>
      </c>
      <c r="E42" s="77" t="s">
        <v>313</v>
      </c>
      <c r="F42" s="1"/>
    </row>
    <row r="43" spans="1:6" s="2" customFormat="1" x14ac:dyDescent="0.2">
      <c r="A43" s="113" t="s">
        <v>168</v>
      </c>
      <c r="B43" s="75">
        <v>1415.5</v>
      </c>
      <c r="C43" s="75" t="s">
        <v>204</v>
      </c>
      <c r="D43" s="76" t="s">
        <v>155</v>
      </c>
      <c r="E43" s="77" t="s">
        <v>205</v>
      </c>
      <c r="F43" s="1"/>
    </row>
    <row r="44" spans="1:6" s="2" customFormat="1" ht="25.5" x14ac:dyDescent="0.2">
      <c r="A44" s="113" t="s">
        <v>206</v>
      </c>
      <c r="B44" s="75">
        <v>67.83</v>
      </c>
      <c r="C44" s="75" t="s">
        <v>207</v>
      </c>
      <c r="D44" s="76" t="s">
        <v>198</v>
      </c>
      <c r="E44" s="77" t="s">
        <v>208</v>
      </c>
      <c r="F44" s="1"/>
    </row>
    <row r="45" spans="1:6" s="2" customFormat="1" ht="25.5" x14ac:dyDescent="0.2">
      <c r="A45" s="113" t="s">
        <v>206</v>
      </c>
      <c r="B45" s="75">
        <v>41.5</v>
      </c>
      <c r="C45" s="75" t="s">
        <v>207</v>
      </c>
      <c r="D45" s="76" t="s">
        <v>181</v>
      </c>
      <c r="E45" s="77" t="s">
        <v>209</v>
      </c>
      <c r="F45" s="1"/>
    </row>
    <row r="46" spans="1:6" s="2" customFormat="1" x14ac:dyDescent="0.2">
      <c r="A46" s="113" t="s">
        <v>206</v>
      </c>
      <c r="B46" s="75">
        <v>6.69</v>
      </c>
      <c r="C46" s="75" t="s">
        <v>207</v>
      </c>
      <c r="D46" s="76" t="s">
        <v>210</v>
      </c>
      <c r="E46" s="77" t="s">
        <v>211</v>
      </c>
      <c r="F46" s="1"/>
    </row>
    <row r="47" spans="1:6" s="2" customFormat="1" x14ac:dyDescent="0.2">
      <c r="A47" s="113" t="s">
        <v>206</v>
      </c>
      <c r="B47" s="75">
        <v>4.67</v>
      </c>
      <c r="C47" s="75" t="s">
        <v>207</v>
      </c>
      <c r="D47" s="76" t="s">
        <v>210</v>
      </c>
      <c r="E47" s="77" t="s">
        <v>212</v>
      </c>
      <c r="F47" s="1"/>
    </row>
    <row r="48" spans="1:6" s="2" customFormat="1" x14ac:dyDescent="0.2">
      <c r="A48" s="113" t="s">
        <v>206</v>
      </c>
      <c r="B48" s="75">
        <v>47.74</v>
      </c>
      <c r="C48" s="75" t="s">
        <v>207</v>
      </c>
      <c r="D48" s="76" t="s">
        <v>181</v>
      </c>
      <c r="E48" s="77" t="s">
        <v>213</v>
      </c>
      <c r="F48" s="1"/>
    </row>
    <row r="49" spans="1:6" s="2" customFormat="1" x14ac:dyDescent="0.2">
      <c r="A49" s="113" t="s">
        <v>206</v>
      </c>
      <c r="B49" s="75">
        <v>21.99</v>
      </c>
      <c r="C49" s="75" t="s">
        <v>207</v>
      </c>
      <c r="D49" s="76" t="s">
        <v>174</v>
      </c>
      <c r="E49" s="77" t="s">
        <v>214</v>
      </c>
      <c r="F49" s="1"/>
    </row>
    <row r="50" spans="1:6" s="2" customFormat="1" x14ac:dyDescent="0.2">
      <c r="A50" s="113" t="s">
        <v>206</v>
      </c>
      <c r="B50" s="75">
        <v>34.659999999999997</v>
      </c>
      <c r="C50" s="75" t="s">
        <v>207</v>
      </c>
      <c r="D50" s="76" t="s">
        <v>170</v>
      </c>
      <c r="E50" s="77" t="s">
        <v>215</v>
      </c>
      <c r="F50" s="1"/>
    </row>
    <row r="51" spans="1:6" s="2" customFormat="1" x14ac:dyDescent="0.2">
      <c r="A51" s="113" t="s">
        <v>206</v>
      </c>
      <c r="B51" s="75">
        <v>102.13</v>
      </c>
      <c r="C51" s="75" t="s">
        <v>207</v>
      </c>
      <c r="D51" s="76" t="s">
        <v>200</v>
      </c>
      <c r="E51" s="77" t="s">
        <v>216</v>
      </c>
      <c r="F51" s="1"/>
    </row>
    <row r="52" spans="1:6" s="2" customFormat="1" x14ac:dyDescent="0.2">
      <c r="A52" s="113" t="s">
        <v>206</v>
      </c>
      <c r="B52" s="75">
        <v>140</v>
      </c>
      <c r="C52" s="75" t="s">
        <v>207</v>
      </c>
      <c r="D52" s="76" t="s">
        <v>155</v>
      </c>
      <c r="E52" s="77" t="s">
        <v>217</v>
      </c>
      <c r="F52" s="1"/>
    </row>
    <row r="53" spans="1:6" s="2" customFormat="1" x14ac:dyDescent="0.2">
      <c r="A53" s="113" t="s">
        <v>206</v>
      </c>
      <c r="B53" s="75">
        <v>112.64</v>
      </c>
      <c r="C53" s="75" t="s">
        <v>207</v>
      </c>
      <c r="D53" s="76" t="s">
        <v>200</v>
      </c>
      <c r="E53" s="77" t="s">
        <v>218</v>
      </c>
      <c r="F53" s="1"/>
    </row>
    <row r="54" spans="1:6" s="2" customFormat="1" ht="25.5" x14ac:dyDescent="0.2">
      <c r="A54" s="114">
        <v>44865</v>
      </c>
      <c r="B54" s="75">
        <v>1722.01</v>
      </c>
      <c r="C54" s="75" t="s">
        <v>219</v>
      </c>
      <c r="D54" s="76" t="s">
        <v>220</v>
      </c>
      <c r="E54" s="77" t="s">
        <v>221</v>
      </c>
      <c r="F54" s="1"/>
    </row>
    <row r="55" spans="1:6" s="2" customFormat="1" x14ac:dyDescent="0.2">
      <c r="A55" s="113" t="s">
        <v>222</v>
      </c>
      <c r="B55" s="75">
        <v>916.08999999999992</v>
      </c>
      <c r="C55" s="75" t="s">
        <v>223</v>
      </c>
      <c r="D55" s="115" t="s">
        <v>166</v>
      </c>
      <c r="E55" s="116" t="s">
        <v>224</v>
      </c>
      <c r="F55" s="1"/>
    </row>
    <row r="56" spans="1:6" s="2" customFormat="1" ht="25.5" x14ac:dyDescent="0.2">
      <c r="A56" s="113" t="s">
        <v>225</v>
      </c>
      <c r="B56" s="75">
        <v>42.87</v>
      </c>
      <c r="C56" s="75" t="s">
        <v>226</v>
      </c>
      <c r="D56" s="76" t="s">
        <v>128</v>
      </c>
      <c r="E56" s="77" t="s">
        <v>227</v>
      </c>
      <c r="F56" s="1"/>
    </row>
    <row r="57" spans="1:6" s="2" customFormat="1" ht="25.5" x14ac:dyDescent="0.2">
      <c r="A57" s="113" t="s">
        <v>225</v>
      </c>
      <c r="B57" s="75">
        <v>48.27</v>
      </c>
      <c r="C57" s="75" t="s">
        <v>228</v>
      </c>
      <c r="D57" s="76" t="s">
        <v>128</v>
      </c>
      <c r="E57" s="77" t="s">
        <v>227</v>
      </c>
      <c r="F57" s="1"/>
    </row>
    <row r="58" spans="1:6" s="2" customFormat="1" x14ac:dyDescent="0.2">
      <c r="A58" s="113" t="s">
        <v>225</v>
      </c>
      <c r="B58" s="75">
        <v>70.86</v>
      </c>
      <c r="C58" s="75" t="s">
        <v>229</v>
      </c>
      <c r="D58" s="76" t="s">
        <v>200</v>
      </c>
      <c r="E58" s="77" t="s">
        <v>230</v>
      </c>
      <c r="F58" s="1"/>
    </row>
    <row r="59" spans="1:6" s="2" customFormat="1" x14ac:dyDescent="0.2">
      <c r="A59" s="113" t="s">
        <v>225</v>
      </c>
      <c r="B59" s="75">
        <v>27.32</v>
      </c>
      <c r="C59" s="75" t="s">
        <v>229</v>
      </c>
      <c r="D59" s="76" t="s">
        <v>200</v>
      </c>
      <c r="E59" s="77" t="s">
        <v>224</v>
      </c>
      <c r="F59" s="1"/>
    </row>
    <row r="60" spans="1:6" s="2" customFormat="1" x14ac:dyDescent="0.2">
      <c r="A60" s="113" t="s">
        <v>225</v>
      </c>
      <c r="B60" s="75">
        <v>22.36</v>
      </c>
      <c r="C60" s="75" t="s">
        <v>229</v>
      </c>
      <c r="D60" s="76" t="s">
        <v>170</v>
      </c>
      <c r="E60" s="77" t="s">
        <v>231</v>
      </c>
      <c r="F60" s="1"/>
    </row>
    <row r="61" spans="1:6" s="2" customFormat="1" x14ac:dyDescent="0.2">
      <c r="A61" s="113" t="s">
        <v>225</v>
      </c>
      <c r="B61" s="75">
        <v>796.6</v>
      </c>
      <c r="C61" s="75" t="s">
        <v>307</v>
      </c>
      <c r="D61" s="76" t="s">
        <v>155</v>
      </c>
      <c r="E61" s="77"/>
      <c r="F61" s="1"/>
    </row>
    <row r="62" spans="1:6" s="2" customFormat="1" x14ac:dyDescent="0.2">
      <c r="A62" s="113" t="s">
        <v>232</v>
      </c>
      <c r="B62" s="75">
        <v>716.6</v>
      </c>
      <c r="C62" s="75" t="s">
        <v>229</v>
      </c>
      <c r="D62" s="76" t="s">
        <v>220</v>
      </c>
      <c r="E62" s="77" t="s">
        <v>233</v>
      </c>
      <c r="F62" s="1"/>
    </row>
    <row r="63" spans="1:6" s="2" customFormat="1" x14ac:dyDescent="0.2">
      <c r="A63" s="117" t="s">
        <v>234</v>
      </c>
      <c r="B63" s="75">
        <v>256.39249999999998</v>
      </c>
      <c r="C63" s="75" t="s">
        <v>235</v>
      </c>
      <c r="D63" s="115" t="s">
        <v>166</v>
      </c>
      <c r="E63" s="116" t="s">
        <v>236</v>
      </c>
      <c r="F63" s="1"/>
    </row>
    <row r="64" spans="1:6" s="2" customFormat="1" x14ac:dyDescent="0.2">
      <c r="A64" s="117" t="s">
        <v>234</v>
      </c>
      <c r="B64" s="75">
        <v>22.55</v>
      </c>
      <c r="C64" s="75" t="s">
        <v>237</v>
      </c>
      <c r="D64" s="76" t="s">
        <v>200</v>
      </c>
      <c r="E64" s="77" t="s">
        <v>238</v>
      </c>
      <c r="F64" s="1"/>
    </row>
    <row r="65" spans="1:6" s="2" customFormat="1" ht="25.5" x14ac:dyDescent="0.2">
      <c r="A65" s="117" t="s">
        <v>234</v>
      </c>
      <c r="B65" s="75">
        <v>45.11</v>
      </c>
      <c r="C65" s="75" t="s">
        <v>239</v>
      </c>
      <c r="D65" s="76" t="s">
        <v>240</v>
      </c>
      <c r="E65" s="77" t="s">
        <v>236</v>
      </c>
      <c r="F65" s="1"/>
    </row>
    <row r="66" spans="1:6" s="2" customFormat="1" x14ac:dyDescent="0.2">
      <c r="A66" s="117" t="s">
        <v>234</v>
      </c>
      <c r="B66" s="75">
        <v>15.38</v>
      </c>
      <c r="C66" s="75" t="s">
        <v>237</v>
      </c>
      <c r="D66" s="76" t="s">
        <v>181</v>
      </c>
      <c r="E66" s="77" t="s">
        <v>241</v>
      </c>
      <c r="F66" s="1"/>
    </row>
    <row r="67" spans="1:6" s="2" customFormat="1" x14ac:dyDescent="0.2">
      <c r="A67" s="117" t="s">
        <v>234</v>
      </c>
      <c r="B67" s="75">
        <v>54.55</v>
      </c>
      <c r="C67" s="75" t="s">
        <v>237</v>
      </c>
      <c r="D67" s="76" t="s">
        <v>242</v>
      </c>
      <c r="E67" s="77" t="s">
        <v>236</v>
      </c>
      <c r="F67" s="1"/>
    </row>
    <row r="68" spans="1:6" s="2" customFormat="1" x14ac:dyDescent="0.2">
      <c r="A68" s="117" t="s">
        <v>234</v>
      </c>
      <c r="B68" s="75">
        <v>88.69</v>
      </c>
      <c r="C68" s="75" t="s">
        <v>237</v>
      </c>
      <c r="D68" s="76" t="s">
        <v>243</v>
      </c>
      <c r="E68" s="77" t="s">
        <v>244</v>
      </c>
      <c r="F68" s="1"/>
    </row>
    <row r="69" spans="1:6" s="2" customFormat="1" x14ac:dyDescent="0.2">
      <c r="A69" s="117" t="s">
        <v>234</v>
      </c>
      <c r="B69" s="75">
        <v>29.23</v>
      </c>
      <c r="C69" s="75" t="s">
        <v>237</v>
      </c>
      <c r="D69" s="76" t="s">
        <v>181</v>
      </c>
      <c r="E69" s="77" t="s">
        <v>245</v>
      </c>
      <c r="F69" s="1"/>
    </row>
    <row r="70" spans="1:6" s="2" customFormat="1" x14ac:dyDescent="0.2">
      <c r="A70" s="117" t="s">
        <v>234</v>
      </c>
      <c r="B70" s="75">
        <v>21.82</v>
      </c>
      <c r="C70" s="75" t="s">
        <v>237</v>
      </c>
      <c r="D70" s="76" t="s">
        <v>170</v>
      </c>
      <c r="E70" s="77" t="s">
        <v>244</v>
      </c>
      <c r="F70" s="1"/>
    </row>
    <row r="71" spans="1:6" s="2" customFormat="1" x14ac:dyDescent="0.2">
      <c r="A71" s="117" t="s">
        <v>234</v>
      </c>
      <c r="B71" s="75">
        <v>21.82</v>
      </c>
      <c r="C71" s="75" t="s">
        <v>237</v>
      </c>
      <c r="D71" s="76" t="s">
        <v>161</v>
      </c>
      <c r="E71" s="77" t="s">
        <v>246</v>
      </c>
      <c r="F71" s="1"/>
    </row>
    <row r="72" spans="1:6" s="2" customFormat="1" x14ac:dyDescent="0.2">
      <c r="A72" s="113" t="s">
        <v>247</v>
      </c>
      <c r="B72" s="75">
        <v>637.65199999999993</v>
      </c>
      <c r="C72" s="75" t="s">
        <v>248</v>
      </c>
      <c r="D72" s="115" t="s">
        <v>166</v>
      </c>
      <c r="E72" s="116" t="s">
        <v>249</v>
      </c>
      <c r="F72" s="1"/>
    </row>
    <row r="73" spans="1:6" s="2" customFormat="1" x14ac:dyDescent="0.2">
      <c r="A73" s="113" t="s">
        <v>247</v>
      </c>
      <c r="B73" s="75">
        <v>119.89</v>
      </c>
      <c r="C73" s="75" t="s">
        <v>237</v>
      </c>
      <c r="D73" s="76" t="s">
        <v>120</v>
      </c>
      <c r="E73" s="77" t="s">
        <v>250</v>
      </c>
      <c r="F73" s="1"/>
    </row>
    <row r="74" spans="1:6" s="2" customFormat="1" x14ac:dyDescent="0.2">
      <c r="A74" s="113" t="s">
        <v>247</v>
      </c>
      <c r="B74" s="75">
        <v>28.34</v>
      </c>
      <c r="C74" s="75" t="s">
        <v>237</v>
      </c>
      <c r="D74" s="76" t="s">
        <v>120</v>
      </c>
      <c r="E74" s="77" t="s">
        <v>249</v>
      </c>
      <c r="F74" s="1"/>
    </row>
    <row r="75" spans="1:6" s="2" customFormat="1" x14ac:dyDescent="0.2">
      <c r="A75" s="113" t="s">
        <v>247</v>
      </c>
      <c r="B75" s="75">
        <v>122.31</v>
      </c>
      <c r="C75" s="75" t="s">
        <v>237</v>
      </c>
      <c r="D75" s="76" t="s">
        <v>251</v>
      </c>
      <c r="E75" s="77" t="s">
        <v>252</v>
      </c>
      <c r="F75" s="1"/>
    </row>
    <row r="76" spans="1:6" s="2" customFormat="1" x14ac:dyDescent="0.2">
      <c r="A76" s="113" t="s">
        <v>247</v>
      </c>
      <c r="B76" s="75">
        <v>25.83</v>
      </c>
      <c r="C76" s="75" t="s">
        <v>237</v>
      </c>
      <c r="D76" s="76" t="s">
        <v>161</v>
      </c>
      <c r="E76" s="77" t="s">
        <v>253</v>
      </c>
      <c r="F76" s="1"/>
    </row>
    <row r="77" spans="1:6" s="2" customFormat="1" ht="12.75" customHeight="1" x14ac:dyDescent="0.2">
      <c r="A77" s="113">
        <v>44870</v>
      </c>
      <c r="B77" s="75">
        <v>6.98</v>
      </c>
      <c r="C77" s="75" t="s">
        <v>237</v>
      </c>
      <c r="D77" s="76" t="s">
        <v>161</v>
      </c>
      <c r="E77" s="77" t="s">
        <v>254</v>
      </c>
      <c r="F77" s="1"/>
    </row>
    <row r="78" spans="1:6" s="2" customFormat="1" x14ac:dyDescent="0.2">
      <c r="A78" s="113">
        <v>44870</v>
      </c>
      <c r="B78" s="75">
        <v>33.83</v>
      </c>
      <c r="C78" s="75" t="s">
        <v>237</v>
      </c>
      <c r="D78" s="76" t="s">
        <v>240</v>
      </c>
      <c r="E78" s="77" t="s">
        <v>255</v>
      </c>
      <c r="F78" s="1"/>
    </row>
    <row r="79" spans="1:6" s="2" customFormat="1" x14ac:dyDescent="0.2">
      <c r="A79" s="113">
        <v>44870</v>
      </c>
      <c r="B79" s="75">
        <v>69.510000000000005</v>
      </c>
      <c r="C79" s="75" t="s">
        <v>237</v>
      </c>
      <c r="D79" s="76" t="s">
        <v>120</v>
      </c>
      <c r="E79" s="77" t="s">
        <v>256</v>
      </c>
      <c r="F79" s="1"/>
    </row>
    <row r="80" spans="1:6" s="2" customFormat="1" x14ac:dyDescent="0.2">
      <c r="A80" s="113" t="s">
        <v>247</v>
      </c>
      <c r="B80" s="75">
        <v>222.95</v>
      </c>
      <c r="C80" s="75" t="s">
        <v>308</v>
      </c>
      <c r="D80" s="76" t="s">
        <v>309</v>
      </c>
      <c r="E80" s="77" t="s">
        <v>310</v>
      </c>
      <c r="F80" s="1"/>
    </row>
    <row r="81" spans="1:6" s="2" customFormat="1" x14ac:dyDescent="0.2">
      <c r="A81" s="113">
        <v>44870</v>
      </c>
      <c r="B81" s="75">
        <v>554.48</v>
      </c>
      <c r="C81" s="75" t="s">
        <v>308</v>
      </c>
      <c r="D81" s="76" t="s">
        <v>309</v>
      </c>
      <c r="E81" s="77" t="s">
        <v>311</v>
      </c>
      <c r="F81" s="1"/>
    </row>
    <row r="82" spans="1:6" s="2" customFormat="1" x14ac:dyDescent="0.2">
      <c r="A82" s="113">
        <v>45078</v>
      </c>
      <c r="B82" s="75">
        <v>75</v>
      </c>
      <c r="C82" s="118" t="s">
        <v>345</v>
      </c>
      <c r="D82" s="118" t="s">
        <v>346</v>
      </c>
      <c r="E82" s="118" t="s">
        <v>347</v>
      </c>
      <c r="F82" s="1"/>
    </row>
    <row r="83" spans="1:6" s="2" customFormat="1" x14ac:dyDescent="0.2">
      <c r="A83" s="113">
        <v>45078</v>
      </c>
      <c r="B83" s="75">
        <v>40</v>
      </c>
      <c r="C83" s="118" t="s">
        <v>348</v>
      </c>
      <c r="D83" s="118" t="s">
        <v>349</v>
      </c>
      <c r="E83" s="118" t="s">
        <v>347</v>
      </c>
      <c r="F83" s="1"/>
    </row>
    <row r="84" spans="1:6" s="2" customFormat="1" x14ac:dyDescent="0.2">
      <c r="A84" s="113">
        <v>45087</v>
      </c>
      <c r="B84" s="75">
        <v>143.51</v>
      </c>
      <c r="C84" s="118" t="s">
        <v>350</v>
      </c>
      <c r="D84" s="118" t="s">
        <v>351</v>
      </c>
      <c r="E84" s="118" t="s">
        <v>352</v>
      </c>
      <c r="F84" s="1"/>
    </row>
    <row r="85" spans="1:6" s="2" customFormat="1" x14ac:dyDescent="0.2">
      <c r="A85" s="113">
        <v>45089</v>
      </c>
      <c r="B85" s="75">
        <v>29.31</v>
      </c>
      <c r="C85" s="118" t="s">
        <v>353</v>
      </c>
      <c r="D85" s="118" t="s">
        <v>351</v>
      </c>
      <c r="E85" s="118" t="s">
        <v>352</v>
      </c>
      <c r="F85" s="1"/>
    </row>
    <row r="86" spans="1:6" s="2" customFormat="1" x14ac:dyDescent="0.2">
      <c r="A86" s="113">
        <v>45089</v>
      </c>
      <c r="B86" s="75">
        <v>40</v>
      </c>
      <c r="C86" s="118" t="s">
        <v>354</v>
      </c>
      <c r="D86" s="118" t="s">
        <v>355</v>
      </c>
      <c r="E86" s="118" t="s">
        <v>347</v>
      </c>
      <c r="F86" s="1"/>
    </row>
    <row r="87" spans="1:6" s="2" customFormat="1" x14ac:dyDescent="0.2">
      <c r="A87" s="113">
        <v>45089</v>
      </c>
      <c r="B87" s="75">
        <v>40</v>
      </c>
      <c r="C87" s="118" t="s">
        <v>345</v>
      </c>
      <c r="D87" s="118" t="s">
        <v>355</v>
      </c>
      <c r="E87" s="118" t="s">
        <v>347</v>
      </c>
      <c r="F87" s="1"/>
    </row>
    <row r="88" spans="1:6" s="2" customFormat="1" ht="25.5" x14ac:dyDescent="0.2">
      <c r="A88" s="113">
        <v>45089</v>
      </c>
      <c r="B88" s="75">
        <v>934.04</v>
      </c>
      <c r="C88" s="75" t="s">
        <v>348</v>
      </c>
      <c r="D88" s="76" t="s">
        <v>356</v>
      </c>
      <c r="E88" s="77" t="s">
        <v>357</v>
      </c>
      <c r="F88" s="1"/>
    </row>
    <row r="89" spans="1:6" s="2" customFormat="1" x14ac:dyDescent="0.2">
      <c r="A89" s="113">
        <v>45090</v>
      </c>
      <c r="B89" s="75">
        <v>402.39</v>
      </c>
      <c r="C89" s="75" t="s">
        <v>358</v>
      </c>
      <c r="D89" s="76" t="s">
        <v>356</v>
      </c>
      <c r="E89" s="77" t="s">
        <v>359</v>
      </c>
      <c r="F89" s="1"/>
    </row>
    <row r="90" spans="1:6" s="2" customFormat="1" ht="25.5" x14ac:dyDescent="0.2">
      <c r="A90" s="113">
        <v>45090</v>
      </c>
      <c r="B90" s="75">
        <f>1483.64+626.18</f>
        <v>2109.8200000000002</v>
      </c>
      <c r="C90" s="75" t="s">
        <v>460</v>
      </c>
      <c r="D90" s="76" t="s">
        <v>356</v>
      </c>
      <c r="E90" s="75" t="s">
        <v>360</v>
      </c>
      <c r="F90" s="1"/>
    </row>
    <row r="91" spans="1:6" s="2" customFormat="1" x14ac:dyDescent="0.2">
      <c r="A91" s="113">
        <v>45090</v>
      </c>
      <c r="B91" s="75">
        <v>41.95</v>
      </c>
      <c r="C91" s="75" t="s">
        <v>361</v>
      </c>
      <c r="D91" s="76" t="s">
        <v>362</v>
      </c>
      <c r="E91" s="77" t="s">
        <v>461</v>
      </c>
      <c r="F91" s="1"/>
    </row>
    <row r="92" spans="1:6" s="2" customFormat="1" x14ac:dyDescent="0.2">
      <c r="A92" s="113">
        <v>45091</v>
      </c>
      <c r="B92" s="75">
        <v>29.24</v>
      </c>
      <c r="C92" s="75" t="s">
        <v>363</v>
      </c>
      <c r="D92" s="76" t="s">
        <v>362</v>
      </c>
      <c r="E92" s="118" t="s">
        <v>364</v>
      </c>
      <c r="F92" s="1"/>
    </row>
    <row r="93" spans="1:6" s="2" customFormat="1" x14ac:dyDescent="0.2">
      <c r="A93" s="120">
        <v>45096</v>
      </c>
      <c r="B93" s="75">
        <v>25.63</v>
      </c>
      <c r="C93" s="75" t="s">
        <v>365</v>
      </c>
      <c r="D93" s="77" t="s">
        <v>121</v>
      </c>
      <c r="E93" s="118" t="s">
        <v>366</v>
      </c>
      <c r="F93" s="1"/>
    </row>
    <row r="94" spans="1:6" s="2" customFormat="1" x14ac:dyDescent="0.2">
      <c r="A94" s="120">
        <v>45096</v>
      </c>
      <c r="B94" s="75">
        <v>148.65</v>
      </c>
      <c r="C94" s="75" t="s">
        <v>367</v>
      </c>
      <c r="D94" s="77" t="s">
        <v>192</v>
      </c>
      <c r="E94" s="118" t="s">
        <v>368</v>
      </c>
      <c r="F94" s="1"/>
    </row>
    <row r="95" spans="1:6" s="2" customFormat="1" x14ac:dyDescent="0.2">
      <c r="A95" s="120">
        <v>45097</v>
      </c>
      <c r="B95" s="75">
        <v>97.48</v>
      </c>
      <c r="C95" s="75" t="s">
        <v>369</v>
      </c>
      <c r="D95" s="77" t="s">
        <v>192</v>
      </c>
      <c r="E95" s="118" t="s">
        <v>370</v>
      </c>
      <c r="F95" s="1"/>
    </row>
    <row r="96" spans="1:6" s="2" customFormat="1" x14ac:dyDescent="0.2">
      <c r="A96" s="120">
        <v>45098</v>
      </c>
      <c r="B96" s="75">
        <v>654.97</v>
      </c>
      <c r="C96" s="75" t="s">
        <v>371</v>
      </c>
      <c r="D96" s="77" t="s">
        <v>87</v>
      </c>
      <c r="E96" s="118" t="s">
        <v>372</v>
      </c>
      <c r="F96" s="1"/>
    </row>
    <row r="97" spans="1:6" s="2" customFormat="1" x14ac:dyDescent="0.2">
      <c r="A97" s="78"/>
      <c r="B97" s="75"/>
      <c r="C97" s="76"/>
      <c r="D97" s="76"/>
      <c r="E97" s="77"/>
      <c r="F97" s="1"/>
    </row>
    <row r="98" spans="1:6" ht="19.5" customHeight="1" x14ac:dyDescent="0.2">
      <c r="A98" s="47" t="s">
        <v>45</v>
      </c>
      <c r="B98" s="48">
        <f>SUM(B13:B97)</f>
        <v>35405.855499999998</v>
      </c>
      <c r="C98" s="86"/>
      <c r="D98" s="86"/>
      <c r="E98" s="86"/>
      <c r="F98" s="12"/>
    </row>
    <row r="99" spans="1:6" ht="10.5" customHeight="1" x14ac:dyDescent="0.2">
      <c r="A99" s="12"/>
      <c r="B99" s="14"/>
      <c r="C99" s="12"/>
      <c r="D99" s="12"/>
      <c r="E99" s="12"/>
      <c r="F99" s="12"/>
    </row>
    <row r="100" spans="1:6" ht="24.75" customHeight="1" x14ac:dyDescent="0.2">
      <c r="A100" s="101" t="s">
        <v>46</v>
      </c>
      <c r="B100" s="101"/>
      <c r="C100" s="101"/>
      <c r="D100" s="101"/>
      <c r="E100" s="101"/>
      <c r="F100" s="24"/>
    </row>
    <row r="101" spans="1:6" ht="27" customHeight="1" x14ac:dyDescent="0.2">
      <c r="A101" s="19" t="s">
        <v>40</v>
      </c>
      <c r="B101" s="19" t="s">
        <v>13</v>
      </c>
      <c r="C101" s="19" t="s">
        <v>47</v>
      </c>
      <c r="D101" s="19" t="s">
        <v>43</v>
      </c>
      <c r="E101" s="19" t="s">
        <v>44</v>
      </c>
      <c r="F101" s="25"/>
    </row>
    <row r="102" spans="1:6" s="2" customFormat="1" hidden="1" x14ac:dyDescent="0.2">
      <c r="A102" s="56"/>
      <c r="B102" s="57"/>
      <c r="C102" s="58"/>
      <c r="D102" s="58"/>
      <c r="E102" s="59"/>
      <c r="F102" s="1"/>
    </row>
    <row r="103" spans="1:6" s="2" customFormat="1" x14ac:dyDescent="0.2">
      <c r="A103" s="85">
        <v>44752</v>
      </c>
      <c r="B103" s="75">
        <v>183.22</v>
      </c>
      <c r="C103" s="90" t="s">
        <v>86</v>
      </c>
      <c r="D103" s="76" t="s">
        <v>87</v>
      </c>
      <c r="E103" s="77" t="s">
        <v>80</v>
      </c>
      <c r="F103" s="1"/>
    </row>
    <row r="104" spans="1:6" s="2" customFormat="1" x14ac:dyDescent="0.2">
      <c r="A104" s="85">
        <v>44789</v>
      </c>
      <c r="B104" s="75">
        <v>225</v>
      </c>
      <c r="C104" s="79" t="s">
        <v>88</v>
      </c>
      <c r="D104" s="79" t="s">
        <v>87</v>
      </c>
      <c r="E104" s="80" t="s">
        <v>89</v>
      </c>
      <c r="F104" s="1"/>
    </row>
    <row r="105" spans="1:6" s="2" customFormat="1" x14ac:dyDescent="0.2">
      <c r="A105" s="85">
        <v>44799</v>
      </c>
      <c r="B105" s="75">
        <v>396.47</v>
      </c>
      <c r="C105" s="90" t="s">
        <v>90</v>
      </c>
      <c r="D105" s="79" t="s">
        <v>87</v>
      </c>
      <c r="E105" s="80" t="s">
        <v>92</v>
      </c>
      <c r="F105" s="1"/>
    </row>
    <row r="106" spans="1:6" s="2" customFormat="1" x14ac:dyDescent="0.2">
      <c r="A106" s="85">
        <v>44752</v>
      </c>
      <c r="B106" s="75">
        <v>523.13</v>
      </c>
      <c r="C106" s="75" t="s">
        <v>82</v>
      </c>
      <c r="D106" s="76" t="s">
        <v>107</v>
      </c>
      <c r="E106" s="80" t="s">
        <v>80</v>
      </c>
      <c r="F106" s="1"/>
    </row>
    <row r="107" spans="1:6" s="2" customFormat="1" x14ac:dyDescent="0.2">
      <c r="A107" s="85">
        <v>44797</v>
      </c>
      <c r="B107" s="75">
        <v>414.36</v>
      </c>
      <c r="C107" s="75" t="s">
        <v>108</v>
      </c>
      <c r="D107" s="76" t="s">
        <v>107</v>
      </c>
      <c r="E107" s="77" t="s">
        <v>112</v>
      </c>
      <c r="F107" s="1"/>
    </row>
    <row r="108" spans="1:6" s="2" customFormat="1" x14ac:dyDescent="0.2">
      <c r="A108" s="85">
        <v>44819</v>
      </c>
      <c r="B108" s="75">
        <v>364.8</v>
      </c>
      <c r="C108" s="90" t="s">
        <v>109</v>
      </c>
      <c r="D108" s="76" t="s">
        <v>107</v>
      </c>
      <c r="E108" s="77" t="s">
        <v>111</v>
      </c>
      <c r="F108" s="1"/>
    </row>
    <row r="109" spans="1:6" s="2" customFormat="1" x14ac:dyDescent="0.2">
      <c r="A109" s="85">
        <v>44803</v>
      </c>
      <c r="B109" s="75">
        <v>257.26</v>
      </c>
      <c r="C109" s="75" t="s">
        <v>110</v>
      </c>
      <c r="D109" s="76" t="s">
        <v>107</v>
      </c>
      <c r="E109" s="77" t="s">
        <v>111</v>
      </c>
      <c r="F109" s="1"/>
    </row>
    <row r="110" spans="1:6" s="2" customFormat="1" x14ac:dyDescent="0.2">
      <c r="A110" s="85">
        <v>44820</v>
      </c>
      <c r="B110" s="75">
        <v>578.17999999999995</v>
      </c>
      <c r="C110" s="75" t="s">
        <v>113</v>
      </c>
      <c r="D110" s="76" t="s">
        <v>107</v>
      </c>
      <c r="E110" s="77" t="s">
        <v>115</v>
      </c>
      <c r="F110" s="1"/>
    </row>
    <row r="111" spans="1:6" s="2" customFormat="1" x14ac:dyDescent="0.2">
      <c r="A111" s="85">
        <v>44782</v>
      </c>
      <c r="B111" s="75">
        <v>333.19</v>
      </c>
      <c r="C111" s="75" t="s">
        <v>114</v>
      </c>
      <c r="D111" s="76" t="s">
        <v>107</v>
      </c>
      <c r="E111" s="77" t="s">
        <v>116</v>
      </c>
      <c r="F111" s="1"/>
    </row>
    <row r="112" spans="1:6" s="2" customFormat="1" x14ac:dyDescent="0.2">
      <c r="A112" s="85">
        <v>44797</v>
      </c>
      <c r="B112" s="75">
        <v>657.11</v>
      </c>
      <c r="C112" s="75" t="s">
        <v>117</v>
      </c>
      <c r="D112" s="76" t="s">
        <v>107</v>
      </c>
      <c r="E112" s="77" t="s">
        <v>118</v>
      </c>
      <c r="F112" s="1"/>
    </row>
    <row r="113" spans="1:6" s="2" customFormat="1" x14ac:dyDescent="0.2">
      <c r="A113" s="74">
        <v>44747</v>
      </c>
      <c r="B113" s="75">
        <v>17.38</v>
      </c>
      <c r="C113" s="75" t="s">
        <v>462</v>
      </c>
      <c r="D113" s="76" t="s">
        <v>120</v>
      </c>
      <c r="E113" s="77" t="s">
        <v>96</v>
      </c>
      <c r="F113" s="1"/>
    </row>
    <row r="114" spans="1:6" s="2" customFormat="1" x14ac:dyDescent="0.2">
      <c r="A114" s="74">
        <v>44747</v>
      </c>
      <c r="B114" s="75">
        <v>31.3</v>
      </c>
      <c r="C114" s="75" t="s">
        <v>463</v>
      </c>
      <c r="D114" s="76" t="s">
        <v>121</v>
      </c>
      <c r="E114" s="77" t="s">
        <v>96</v>
      </c>
      <c r="F114" s="1"/>
    </row>
    <row r="115" spans="1:6" s="2" customFormat="1" x14ac:dyDescent="0.2">
      <c r="A115" s="74">
        <v>44752</v>
      </c>
      <c r="B115" s="75">
        <v>84.5</v>
      </c>
      <c r="C115" s="75" t="s">
        <v>86</v>
      </c>
      <c r="D115" s="76" t="s">
        <v>119</v>
      </c>
      <c r="E115" s="77" t="s">
        <v>80</v>
      </c>
      <c r="F115" s="1"/>
    </row>
    <row r="116" spans="1:6" s="2" customFormat="1" ht="14.25" customHeight="1" x14ac:dyDescent="0.2">
      <c r="A116" s="85">
        <v>44782</v>
      </c>
      <c r="B116" s="75">
        <v>60.43</v>
      </c>
      <c r="C116" s="75" t="s">
        <v>126</v>
      </c>
      <c r="D116" s="76" t="s">
        <v>127</v>
      </c>
      <c r="E116" s="77" t="s">
        <v>89</v>
      </c>
      <c r="F116" s="1"/>
    </row>
    <row r="117" spans="1:6" s="2" customFormat="1" x14ac:dyDescent="0.2">
      <c r="A117" s="85">
        <v>44783</v>
      </c>
      <c r="B117" s="75">
        <v>35.630000000000003</v>
      </c>
      <c r="C117" s="75" t="s">
        <v>134</v>
      </c>
      <c r="D117" s="76" t="s">
        <v>128</v>
      </c>
      <c r="E117" s="77" t="s">
        <v>89</v>
      </c>
      <c r="F117" s="1"/>
    </row>
    <row r="118" spans="1:6" s="2" customFormat="1" x14ac:dyDescent="0.2">
      <c r="A118" s="85">
        <v>44797</v>
      </c>
      <c r="B118" s="92">
        <v>21.33</v>
      </c>
      <c r="C118" s="91" t="s">
        <v>135</v>
      </c>
      <c r="D118" s="91" t="s">
        <v>128</v>
      </c>
      <c r="E118" s="77" t="s">
        <v>92</v>
      </c>
      <c r="F118" s="1"/>
    </row>
    <row r="119" spans="1:6" s="2" customFormat="1" x14ac:dyDescent="0.2">
      <c r="A119" s="85">
        <v>44803</v>
      </c>
      <c r="B119" s="75">
        <v>45.56</v>
      </c>
      <c r="C119" s="75" t="s">
        <v>136</v>
      </c>
      <c r="D119" s="76" t="s">
        <v>128</v>
      </c>
      <c r="E119" s="77" t="s">
        <v>96</v>
      </c>
      <c r="F119" s="1"/>
    </row>
    <row r="120" spans="1:6" s="2" customFormat="1" x14ac:dyDescent="0.2">
      <c r="A120" s="85">
        <v>44804</v>
      </c>
      <c r="B120" s="75">
        <v>8.94</v>
      </c>
      <c r="C120" s="75" t="s">
        <v>144</v>
      </c>
      <c r="D120" s="76" t="s">
        <v>128</v>
      </c>
      <c r="E120" s="77" t="s">
        <v>96</v>
      </c>
      <c r="F120" s="1"/>
    </row>
    <row r="121" spans="1:6" s="2" customFormat="1" x14ac:dyDescent="0.2">
      <c r="A121" s="85">
        <v>44819</v>
      </c>
      <c r="B121" s="75">
        <v>9.57</v>
      </c>
      <c r="C121" s="75" t="s">
        <v>140</v>
      </c>
      <c r="D121" s="76" t="s">
        <v>128</v>
      </c>
      <c r="E121" s="77" t="s">
        <v>96</v>
      </c>
      <c r="F121" s="1"/>
    </row>
    <row r="122" spans="1:6" s="2" customFormat="1" x14ac:dyDescent="0.2">
      <c r="A122" s="85">
        <v>44819</v>
      </c>
      <c r="B122" s="75">
        <v>8.6999999999999993</v>
      </c>
      <c r="C122" s="75" t="s">
        <v>141</v>
      </c>
      <c r="D122" s="76" t="s">
        <v>128</v>
      </c>
      <c r="E122" s="77" t="s">
        <v>96</v>
      </c>
      <c r="F122" s="1"/>
    </row>
    <row r="123" spans="1:6" s="2" customFormat="1" x14ac:dyDescent="0.2">
      <c r="A123" s="85">
        <v>44823</v>
      </c>
      <c r="B123" s="75">
        <v>10.43</v>
      </c>
      <c r="C123" s="75" t="s">
        <v>464</v>
      </c>
      <c r="D123" s="76" t="s">
        <v>121</v>
      </c>
      <c r="E123" s="77" t="s">
        <v>105</v>
      </c>
      <c r="F123" s="1"/>
    </row>
    <row r="124" spans="1:6" s="2" customFormat="1" x14ac:dyDescent="0.2">
      <c r="A124" s="85">
        <v>44825</v>
      </c>
      <c r="B124" s="75">
        <v>31.65</v>
      </c>
      <c r="C124" s="75" t="s">
        <v>143</v>
      </c>
      <c r="D124" s="76" t="s">
        <v>120</v>
      </c>
      <c r="E124" s="77" t="s">
        <v>105</v>
      </c>
      <c r="F124" s="1"/>
    </row>
    <row r="125" spans="1:6" s="2" customFormat="1" x14ac:dyDescent="0.2">
      <c r="A125" s="85">
        <v>44872</v>
      </c>
      <c r="B125" s="75">
        <v>66.09</v>
      </c>
      <c r="C125" s="75" t="s">
        <v>257</v>
      </c>
      <c r="D125" s="76" t="s">
        <v>120</v>
      </c>
      <c r="E125" s="77" t="s">
        <v>258</v>
      </c>
      <c r="F125" s="1"/>
    </row>
    <row r="126" spans="1:6" s="2" customFormat="1" x14ac:dyDescent="0.2">
      <c r="A126" s="85">
        <v>44878</v>
      </c>
      <c r="B126" s="75">
        <v>46.41</v>
      </c>
      <c r="C126" s="75" t="s">
        <v>259</v>
      </c>
      <c r="D126" s="76" t="s">
        <v>128</v>
      </c>
      <c r="E126" s="77" t="s">
        <v>260</v>
      </c>
      <c r="F126" s="1"/>
    </row>
    <row r="127" spans="1:6" s="2" customFormat="1" x14ac:dyDescent="0.2">
      <c r="A127" s="85">
        <v>44879</v>
      </c>
      <c r="B127" s="75">
        <v>12.7</v>
      </c>
      <c r="C127" s="75" t="s">
        <v>259</v>
      </c>
      <c r="D127" s="76" t="s">
        <v>170</v>
      </c>
      <c r="E127" s="77" t="s">
        <v>261</v>
      </c>
      <c r="F127" s="1"/>
    </row>
    <row r="128" spans="1:6" s="2" customFormat="1" x14ac:dyDescent="0.2">
      <c r="A128" s="85">
        <v>44880</v>
      </c>
      <c r="B128" s="75">
        <v>11.74</v>
      </c>
      <c r="C128" s="75" t="s">
        <v>259</v>
      </c>
      <c r="D128" s="76" t="s">
        <v>170</v>
      </c>
      <c r="E128" s="77" t="s">
        <v>262</v>
      </c>
      <c r="F128" s="1"/>
    </row>
    <row r="129" spans="1:6" s="2" customFormat="1" x14ac:dyDescent="0.2">
      <c r="A129" s="85">
        <v>44880</v>
      </c>
      <c r="B129" s="75">
        <v>721.7</v>
      </c>
      <c r="C129" s="75" t="s">
        <v>259</v>
      </c>
      <c r="D129" s="76" t="s">
        <v>263</v>
      </c>
      <c r="E129" s="77" t="s">
        <v>264</v>
      </c>
      <c r="F129" s="1"/>
    </row>
    <row r="130" spans="1:6" s="2" customFormat="1" x14ac:dyDescent="0.2">
      <c r="A130" s="85">
        <v>44880</v>
      </c>
      <c r="B130" s="75">
        <v>43.48</v>
      </c>
      <c r="C130" s="75" t="s">
        <v>259</v>
      </c>
      <c r="D130" s="76" t="s">
        <v>265</v>
      </c>
      <c r="E130" s="77" t="s">
        <v>266</v>
      </c>
      <c r="F130" s="1"/>
    </row>
    <row r="131" spans="1:6" s="2" customFormat="1" x14ac:dyDescent="0.2">
      <c r="A131" s="85">
        <v>44881</v>
      </c>
      <c r="B131" s="75">
        <v>62.87</v>
      </c>
      <c r="C131" s="75" t="s">
        <v>259</v>
      </c>
      <c r="D131" s="76" t="s">
        <v>120</v>
      </c>
      <c r="E131" s="77" t="s">
        <v>267</v>
      </c>
      <c r="F131" s="1"/>
    </row>
    <row r="132" spans="1:6" s="2" customFormat="1" x14ac:dyDescent="0.2">
      <c r="A132" s="85">
        <v>44881</v>
      </c>
      <c r="B132" s="75">
        <v>49.15</v>
      </c>
      <c r="C132" s="75" t="s">
        <v>259</v>
      </c>
      <c r="D132" s="76" t="s">
        <v>128</v>
      </c>
      <c r="E132" s="77" t="s">
        <v>268</v>
      </c>
      <c r="F132" s="1"/>
    </row>
    <row r="133" spans="1:6" s="2" customFormat="1" x14ac:dyDescent="0.2">
      <c r="A133" s="85">
        <v>44880</v>
      </c>
      <c r="B133" s="75">
        <v>656.24</v>
      </c>
      <c r="C133" s="75" t="s">
        <v>269</v>
      </c>
      <c r="D133" s="76" t="s">
        <v>270</v>
      </c>
      <c r="E133" s="77" t="s">
        <v>266</v>
      </c>
      <c r="F133" s="1"/>
    </row>
    <row r="134" spans="1:6" s="2" customFormat="1" x14ac:dyDescent="0.2">
      <c r="A134" s="85">
        <v>44881</v>
      </c>
      <c r="B134" s="75">
        <v>40</v>
      </c>
      <c r="C134" s="75" t="s">
        <v>271</v>
      </c>
      <c r="D134" s="76" t="s">
        <v>265</v>
      </c>
      <c r="E134" s="77"/>
      <c r="F134" s="1"/>
    </row>
    <row r="135" spans="1:6" s="2" customFormat="1" x14ac:dyDescent="0.2">
      <c r="A135" s="85">
        <v>44881</v>
      </c>
      <c r="B135" s="75">
        <v>619.9</v>
      </c>
      <c r="C135" s="75" t="s">
        <v>272</v>
      </c>
      <c r="D135" s="76" t="s">
        <v>273</v>
      </c>
      <c r="E135" s="77" t="s">
        <v>274</v>
      </c>
      <c r="F135" s="1"/>
    </row>
    <row r="136" spans="1:6" s="2" customFormat="1" x14ac:dyDescent="0.2">
      <c r="A136" s="85">
        <v>44894</v>
      </c>
      <c r="B136" s="75">
        <v>338.09</v>
      </c>
      <c r="C136" s="75" t="s">
        <v>275</v>
      </c>
      <c r="D136" s="76" t="s">
        <v>276</v>
      </c>
      <c r="E136" s="77" t="s">
        <v>277</v>
      </c>
      <c r="F136" s="1"/>
    </row>
    <row r="137" spans="1:6" s="2" customFormat="1" x14ac:dyDescent="0.2">
      <c r="A137" s="85">
        <v>44894</v>
      </c>
      <c r="B137" s="75">
        <v>62.95</v>
      </c>
      <c r="C137" s="75" t="s">
        <v>278</v>
      </c>
      <c r="D137" s="76" t="s">
        <v>120</v>
      </c>
      <c r="E137" s="77" t="s">
        <v>279</v>
      </c>
      <c r="F137" s="1"/>
    </row>
    <row r="138" spans="1:6" s="2" customFormat="1" x14ac:dyDescent="0.2">
      <c r="A138" s="85">
        <v>44894</v>
      </c>
      <c r="B138" s="75">
        <v>48.54</v>
      </c>
      <c r="C138" s="75" t="s">
        <v>275</v>
      </c>
      <c r="D138" s="76" t="s">
        <v>120</v>
      </c>
      <c r="E138" s="77" t="s">
        <v>280</v>
      </c>
      <c r="F138" s="1"/>
    </row>
    <row r="139" spans="1:6" s="2" customFormat="1" x14ac:dyDescent="0.2">
      <c r="A139" s="85">
        <v>44896</v>
      </c>
      <c r="B139" s="75">
        <v>49.58</v>
      </c>
      <c r="C139" s="75" t="s">
        <v>269</v>
      </c>
      <c r="D139" s="76" t="s">
        <v>120</v>
      </c>
      <c r="E139" s="77" t="s">
        <v>280</v>
      </c>
      <c r="F139" s="1"/>
    </row>
    <row r="140" spans="1:6" s="2" customFormat="1" x14ac:dyDescent="0.2">
      <c r="A140" s="85">
        <v>44897</v>
      </c>
      <c r="B140" s="75">
        <v>46.54</v>
      </c>
      <c r="C140" s="75" t="s">
        <v>269</v>
      </c>
      <c r="D140" s="76" t="s">
        <v>120</v>
      </c>
      <c r="E140" s="77" t="s">
        <v>268</v>
      </c>
      <c r="F140" s="1"/>
    </row>
    <row r="141" spans="1:6" s="2" customFormat="1" x14ac:dyDescent="0.2">
      <c r="A141" s="85">
        <v>44909</v>
      </c>
      <c r="B141" s="75">
        <v>359.32</v>
      </c>
      <c r="C141" s="75" t="s">
        <v>275</v>
      </c>
      <c r="D141" s="76" t="s">
        <v>276</v>
      </c>
      <c r="E141" s="77" t="s">
        <v>281</v>
      </c>
      <c r="F141" s="1"/>
    </row>
    <row r="142" spans="1:6" s="2" customFormat="1" x14ac:dyDescent="0.2">
      <c r="A142" s="85">
        <v>44909</v>
      </c>
      <c r="B142" s="75">
        <v>264.35000000000002</v>
      </c>
      <c r="C142" s="75" t="s">
        <v>275</v>
      </c>
      <c r="D142" s="76" t="s">
        <v>273</v>
      </c>
      <c r="E142" s="77" t="s">
        <v>282</v>
      </c>
      <c r="F142" s="1"/>
    </row>
    <row r="143" spans="1:6" s="2" customFormat="1" x14ac:dyDescent="0.2">
      <c r="A143" s="85">
        <v>44915</v>
      </c>
      <c r="B143" s="75">
        <v>31.89</v>
      </c>
      <c r="C143" s="75" t="s">
        <v>283</v>
      </c>
      <c r="D143" s="76" t="s">
        <v>120</v>
      </c>
      <c r="E143" s="77" t="s">
        <v>284</v>
      </c>
      <c r="F143" s="1"/>
    </row>
    <row r="144" spans="1:6" s="2" customFormat="1" x14ac:dyDescent="0.2">
      <c r="A144" s="85">
        <v>44926</v>
      </c>
      <c r="B144" s="75">
        <v>217.96</v>
      </c>
      <c r="C144" s="75" t="s">
        <v>269</v>
      </c>
      <c r="D144" s="76" t="s">
        <v>285</v>
      </c>
      <c r="E144" s="77" t="s">
        <v>264</v>
      </c>
      <c r="F144" s="1"/>
    </row>
    <row r="145" spans="1:6" s="2" customFormat="1" x14ac:dyDescent="0.2">
      <c r="A145" s="85">
        <v>44926</v>
      </c>
      <c r="B145" s="75">
        <v>217.96</v>
      </c>
      <c r="C145" s="75" t="s">
        <v>286</v>
      </c>
      <c r="D145" s="76" t="s">
        <v>285</v>
      </c>
      <c r="E145" s="77" t="s">
        <v>264</v>
      </c>
      <c r="F145" s="1"/>
    </row>
    <row r="146" spans="1:6" s="2" customFormat="1" x14ac:dyDescent="0.2">
      <c r="A146" s="85">
        <v>44926</v>
      </c>
      <c r="B146" s="75">
        <v>350.9</v>
      </c>
      <c r="C146" s="75" t="s">
        <v>286</v>
      </c>
      <c r="D146" s="76" t="s">
        <v>276</v>
      </c>
      <c r="E146" s="77" t="s">
        <v>287</v>
      </c>
      <c r="F146" s="1"/>
    </row>
    <row r="147" spans="1:6" s="2" customFormat="1" x14ac:dyDescent="0.2">
      <c r="A147" s="113">
        <v>44978</v>
      </c>
      <c r="B147" s="75">
        <v>14.35</v>
      </c>
      <c r="C147" s="75" t="s">
        <v>314</v>
      </c>
      <c r="D147" s="76" t="s">
        <v>198</v>
      </c>
      <c r="E147" s="77"/>
      <c r="F147" s="1"/>
    </row>
    <row r="148" spans="1:6" s="2" customFormat="1" x14ac:dyDescent="0.2">
      <c r="A148" s="113">
        <v>44978</v>
      </c>
      <c r="B148" s="75">
        <v>66.09</v>
      </c>
      <c r="C148" s="75" t="s">
        <v>314</v>
      </c>
      <c r="D148" s="76" t="s">
        <v>315</v>
      </c>
      <c r="E148" s="77" t="s">
        <v>316</v>
      </c>
      <c r="F148" s="1"/>
    </row>
    <row r="149" spans="1:6" s="2" customFormat="1" x14ac:dyDescent="0.2">
      <c r="A149" s="113">
        <v>44999</v>
      </c>
      <c r="B149" s="75">
        <v>218.04</v>
      </c>
      <c r="C149" s="75" t="s">
        <v>314</v>
      </c>
      <c r="D149" s="76" t="s">
        <v>309</v>
      </c>
      <c r="E149" s="77" t="s">
        <v>317</v>
      </c>
      <c r="F149" s="1"/>
    </row>
    <row r="150" spans="1:6" s="2" customFormat="1" x14ac:dyDescent="0.2">
      <c r="A150" s="113">
        <v>44986</v>
      </c>
      <c r="B150" s="75">
        <v>504.84</v>
      </c>
      <c r="C150" s="75" t="s">
        <v>318</v>
      </c>
      <c r="D150" s="76" t="s">
        <v>155</v>
      </c>
      <c r="E150" s="77"/>
      <c r="F150" s="1"/>
    </row>
    <row r="151" spans="1:6" s="2" customFormat="1" x14ac:dyDescent="0.2">
      <c r="A151" s="114">
        <v>44986</v>
      </c>
      <c r="B151" s="75">
        <f>611.88+3.51</f>
        <v>615.39</v>
      </c>
      <c r="C151" s="75" t="s">
        <v>319</v>
      </c>
      <c r="D151" s="76" t="s">
        <v>155</v>
      </c>
      <c r="E151" s="77"/>
      <c r="F151" s="1"/>
    </row>
    <row r="152" spans="1:6" s="2" customFormat="1" x14ac:dyDescent="0.2">
      <c r="A152" s="113">
        <v>44993</v>
      </c>
      <c r="B152" s="75">
        <v>52.17</v>
      </c>
      <c r="C152" s="75" t="s">
        <v>318</v>
      </c>
      <c r="D152" s="115" t="s">
        <v>120</v>
      </c>
      <c r="E152" s="116" t="s">
        <v>320</v>
      </c>
      <c r="F152" s="1"/>
    </row>
    <row r="153" spans="1:6" s="2" customFormat="1" x14ac:dyDescent="0.2">
      <c r="A153" s="113">
        <v>44994</v>
      </c>
      <c r="B153" s="75">
        <v>17.3</v>
      </c>
      <c r="C153" s="75" t="s">
        <v>318</v>
      </c>
      <c r="D153" s="76" t="s">
        <v>198</v>
      </c>
      <c r="E153" s="77" t="s">
        <v>321</v>
      </c>
      <c r="F153" s="1"/>
    </row>
    <row r="154" spans="1:6" s="2" customFormat="1" x14ac:dyDescent="0.2">
      <c r="A154" s="113">
        <v>44994</v>
      </c>
      <c r="B154" s="75">
        <v>43.22</v>
      </c>
      <c r="C154" s="75" t="s">
        <v>318</v>
      </c>
      <c r="D154" s="76" t="s">
        <v>120</v>
      </c>
      <c r="E154" s="77" t="s">
        <v>322</v>
      </c>
      <c r="F154" s="1"/>
    </row>
    <row r="155" spans="1:6" s="2" customFormat="1" x14ac:dyDescent="0.2">
      <c r="A155" s="113">
        <v>44999</v>
      </c>
      <c r="B155" s="75">
        <v>134.57</v>
      </c>
      <c r="C155" s="75" t="s">
        <v>318</v>
      </c>
      <c r="D155" s="76" t="s">
        <v>309</v>
      </c>
      <c r="E155" s="77" t="s">
        <v>321</v>
      </c>
      <c r="F155" s="1"/>
    </row>
    <row r="156" spans="1:6" s="2" customFormat="1" x14ac:dyDescent="0.2">
      <c r="A156" s="113">
        <v>44999</v>
      </c>
      <c r="B156" s="75">
        <v>464.75</v>
      </c>
      <c r="C156" s="75" t="s">
        <v>323</v>
      </c>
      <c r="D156" s="76" t="s">
        <v>155</v>
      </c>
      <c r="E156" s="77"/>
      <c r="F156" s="1"/>
    </row>
    <row r="157" spans="1:6" s="2" customFormat="1" x14ac:dyDescent="0.2">
      <c r="A157" s="113">
        <v>45004</v>
      </c>
      <c r="B157" s="75">
        <v>14.09</v>
      </c>
      <c r="C157" s="75" t="s">
        <v>324</v>
      </c>
      <c r="D157" s="76" t="s">
        <v>198</v>
      </c>
      <c r="E157" s="77" t="s">
        <v>325</v>
      </c>
      <c r="F157" s="1"/>
    </row>
    <row r="158" spans="1:6" s="2" customFormat="1" x14ac:dyDescent="0.2">
      <c r="A158" s="113">
        <v>45008</v>
      </c>
      <c r="B158" s="75">
        <v>56.96</v>
      </c>
      <c r="C158" s="75" t="s">
        <v>323</v>
      </c>
      <c r="D158" s="76" t="s">
        <v>198</v>
      </c>
      <c r="E158" s="77" t="s">
        <v>326</v>
      </c>
      <c r="F158" s="1"/>
    </row>
    <row r="159" spans="1:6" s="2" customFormat="1" x14ac:dyDescent="0.2">
      <c r="A159" s="117">
        <v>45008</v>
      </c>
      <c r="B159" s="75">
        <v>76.08</v>
      </c>
      <c r="C159" s="75" t="s">
        <v>323</v>
      </c>
      <c r="D159" s="115" t="s">
        <v>120</v>
      </c>
      <c r="E159" s="116" t="s">
        <v>327</v>
      </c>
      <c r="F159" s="1"/>
    </row>
    <row r="160" spans="1:6" s="2" customFormat="1" x14ac:dyDescent="0.2">
      <c r="A160" s="117">
        <v>45008</v>
      </c>
      <c r="B160" s="75">
        <v>70.430000000000007</v>
      </c>
      <c r="C160" s="75" t="s">
        <v>323</v>
      </c>
      <c r="D160" s="76" t="s">
        <v>120</v>
      </c>
      <c r="E160" s="77" t="s">
        <v>328</v>
      </c>
      <c r="F160" s="1"/>
    </row>
    <row r="161" spans="1:6" s="2" customFormat="1" x14ac:dyDescent="0.2">
      <c r="A161" s="117">
        <v>45009</v>
      </c>
      <c r="B161" s="75">
        <v>60.87</v>
      </c>
      <c r="C161" s="75" t="s">
        <v>323</v>
      </c>
      <c r="D161" s="76" t="s">
        <v>315</v>
      </c>
      <c r="E161" s="77" t="s">
        <v>316</v>
      </c>
      <c r="F161" s="1"/>
    </row>
    <row r="162" spans="1:6" s="2" customFormat="1" x14ac:dyDescent="0.2">
      <c r="A162" s="117">
        <v>45009</v>
      </c>
      <c r="B162" s="75">
        <v>73.02</v>
      </c>
      <c r="C162" s="75" t="s">
        <v>323</v>
      </c>
      <c r="D162" s="76" t="s">
        <v>120</v>
      </c>
      <c r="E162" s="77" t="s">
        <v>327</v>
      </c>
      <c r="F162" s="1"/>
    </row>
    <row r="163" spans="1:6" s="2" customFormat="1" x14ac:dyDescent="0.2">
      <c r="A163" s="117">
        <v>45016</v>
      </c>
      <c r="B163" s="75">
        <v>341.52</v>
      </c>
      <c r="C163" s="75" t="s">
        <v>323</v>
      </c>
      <c r="D163" s="76" t="s">
        <v>309</v>
      </c>
      <c r="E163" s="77" t="s">
        <v>329</v>
      </c>
      <c r="F163" s="1"/>
    </row>
    <row r="164" spans="1:6" s="2" customFormat="1" x14ac:dyDescent="0.2">
      <c r="A164" s="117">
        <v>45016</v>
      </c>
      <c r="B164" s="75">
        <v>555.48</v>
      </c>
      <c r="C164" s="75" t="s">
        <v>330</v>
      </c>
      <c r="D164" s="76" t="s">
        <v>155</v>
      </c>
      <c r="E164" s="77"/>
      <c r="F164" s="1"/>
    </row>
    <row r="165" spans="1:6" s="2" customFormat="1" x14ac:dyDescent="0.2">
      <c r="A165" s="121">
        <v>45029</v>
      </c>
      <c r="B165" s="122">
        <v>23.08</v>
      </c>
      <c r="C165" s="123" t="s">
        <v>373</v>
      </c>
      <c r="D165" s="124" t="s">
        <v>120</v>
      </c>
      <c r="E165" s="123" t="s">
        <v>327</v>
      </c>
      <c r="F165" s="1"/>
    </row>
    <row r="166" spans="1:6" s="2" customFormat="1" x14ac:dyDescent="0.2">
      <c r="A166" s="125">
        <v>45029</v>
      </c>
      <c r="B166" s="91">
        <v>14.78</v>
      </c>
      <c r="C166" s="91" t="s">
        <v>374</v>
      </c>
      <c r="D166" s="126" t="s">
        <v>120</v>
      </c>
      <c r="E166" s="127" t="s">
        <v>375</v>
      </c>
      <c r="F166" s="1"/>
    </row>
    <row r="167" spans="1:6" s="2" customFormat="1" x14ac:dyDescent="0.2">
      <c r="A167" s="128">
        <v>45030</v>
      </c>
      <c r="B167" s="129">
        <v>5.65</v>
      </c>
      <c r="C167" s="119" t="s">
        <v>376</v>
      </c>
      <c r="D167" s="130" t="s">
        <v>377</v>
      </c>
      <c r="E167" s="131" t="s">
        <v>378</v>
      </c>
      <c r="F167" s="1"/>
    </row>
    <row r="168" spans="1:6" s="2" customFormat="1" x14ac:dyDescent="0.2">
      <c r="A168" s="128">
        <v>45030</v>
      </c>
      <c r="B168" s="129">
        <v>12.61</v>
      </c>
      <c r="C168" s="75" t="s">
        <v>379</v>
      </c>
      <c r="D168" s="132" t="s">
        <v>380</v>
      </c>
      <c r="E168" s="77" t="s">
        <v>381</v>
      </c>
      <c r="F168" s="1"/>
    </row>
    <row r="169" spans="1:6" s="2" customFormat="1" x14ac:dyDescent="0.2">
      <c r="A169" s="128">
        <v>45030</v>
      </c>
      <c r="B169" s="133">
        <v>73.569999999999993</v>
      </c>
      <c r="C169" s="133" t="s">
        <v>374</v>
      </c>
      <c r="D169" s="134" t="s">
        <v>120</v>
      </c>
      <c r="E169" s="135" t="s">
        <v>375</v>
      </c>
      <c r="F169" s="1"/>
    </row>
    <row r="170" spans="1:6" s="2" customFormat="1" x14ac:dyDescent="0.2">
      <c r="A170" s="128">
        <v>45047</v>
      </c>
      <c r="B170" s="133">
        <v>218.04</v>
      </c>
      <c r="C170" s="136" t="s">
        <v>382</v>
      </c>
      <c r="D170" s="137" t="s">
        <v>87</v>
      </c>
      <c r="E170" s="135" t="s">
        <v>383</v>
      </c>
      <c r="F170" s="1"/>
    </row>
    <row r="171" spans="1:6" s="2" customFormat="1" x14ac:dyDescent="0.2">
      <c r="A171" s="128">
        <v>45030</v>
      </c>
      <c r="B171" s="133">
        <v>379.56</v>
      </c>
      <c r="C171" s="138" t="s">
        <v>384</v>
      </c>
      <c r="D171" s="130" t="s">
        <v>385</v>
      </c>
      <c r="E171" s="77" t="s">
        <v>386</v>
      </c>
      <c r="F171" s="1"/>
    </row>
    <row r="172" spans="1:6" s="2" customFormat="1" x14ac:dyDescent="0.2">
      <c r="A172" s="139">
        <v>45030</v>
      </c>
      <c r="B172" s="138">
        <v>263.16000000000003</v>
      </c>
      <c r="C172" s="140" t="s">
        <v>387</v>
      </c>
      <c r="D172" s="141" t="s">
        <v>385</v>
      </c>
      <c r="E172" s="116" t="s">
        <v>386</v>
      </c>
      <c r="F172" s="1"/>
    </row>
    <row r="173" spans="1:6" s="2" customFormat="1" x14ac:dyDescent="0.2">
      <c r="A173" s="142">
        <v>45030</v>
      </c>
      <c r="B173" s="140">
        <v>3.51</v>
      </c>
      <c r="C173" s="75" t="s">
        <v>388</v>
      </c>
      <c r="D173" s="76" t="s">
        <v>385</v>
      </c>
      <c r="E173" s="77" t="s">
        <v>386</v>
      </c>
      <c r="F173" s="1"/>
    </row>
    <row r="174" spans="1:6" s="2" customFormat="1" x14ac:dyDescent="0.2">
      <c r="A174" s="113">
        <v>45042</v>
      </c>
      <c r="B174" s="75">
        <v>28.61</v>
      </c>
      <c r="C174" s="75" t="s">
        <v>389</v>
      </c>
      <c r="D174" s="76" t="s">
        <v>120</v>
      </c>
      <c r="E174" s="77" t="s">
        <v>390</v>
      </c>
      <c r="F174" s="1"/>
    </row>
    <row r="175" spans="1:6" s="2" customFormat="1" x14ac:dyDescent="0.2">
      <c r="A175" s="113">
        <v>45042</v>
      </c>
      <c r="B175" s="75">
        <v>21.71</v>
      </c>
      <c r="C175" s="75" t="s">
        <v>391</v>
      </c>
      <c r="D175" s="76" t="s">
        <v>251</v>
      </c>
      <c r="E175" s="77" t="s">
        <v>392</v>
      </c>
      <c r="F175" s="1"/>
    </row>
    <row r="176" spans="1:6" s="2" customFormat="1" x14ac:dyDescent="0.2">
      <c r="A176" s="113">
        <v>45043</v>
      </c>
      <c r="B176" s="75">
        <v>15.63</v>
      </c>
      <c r="C176" s="75" t="s">
        <v>393</v>
      </c>
      <c r="D176" s="76" t="s">
        <v>120</v>
      </c>
      <c r="E176" s="77" t="s">
        <v>327</v>
      </c>
      <c r="F176" s="1"/>
    </row>
    <row r="177" spans="1:6" s="2" customFormat="1" x14ac:dyDescent="0.2">
      <c r="A177" s="113">
        <v>45044</v>
      </c>
      <c r="B177" s="75">
        <v>23.91</v>
      </c>
      <c r="C177" s="75" t="s">
        <v>394</v>
      </c>
      <c r="D177" s="76" t="s">
        <v>251</v>
      </c>
      <c r="E177" s="77" t="s">
        <v>395</v>
      </c>
      <c r="F177" s="1"/>
    </row>
    <row r="178" spans="1:6" s="2" customFormat="1" x14ac:dyDescent="0.2">
      <c r="A178" s="113">
        <v>45044</v>
      </c>
      <c r="B178" s="75">
        <v>31.26</v>
      </c>
      <c r="C178" s="75" t="s">
        <v>396</v>
      </c>
      <c r="D178" s="76" t="s">
        <v>120</v>
      </c>
      <c r="E178" s="77" t="s">
        <v>352</v>
      </c>
      <c r="F178" s="1"/>
    </row>
    <row r="179" spans="1:6" s="2" customFormat="1" x14ac:dyDescent="0.2">
      <c r="A179" s="113">
        <v>45044</v>
      </c>
      <c r="B179" s="75">
        <v>29.89</v>
      </c>
      <c r="C179" s="75" t="s">
        <v>397</v>
      </c>
      <c r="D179" s="76" t="s">
        <v>120</v>
      </c>
      <c r="E179" s="77" t="s">
        <v>352</v>
      </c>
      <c r="F179" s="1"/>
    </row>
    <row r="180" spans="1:6" s="2" customFormat="1" x14ac:dyDescent="0.2">
      <c r="A180" s="117">
        <v>45044</v>
      </c>
      <c r="B180" s="75">
        <v>25.77</v>
      </c>
      <c r="C180" s="75" t="s">
        <v>398</v>
      </c>
      <c r="D180" s="115" t="s">
        <v>120</v>
      </c>
      <c r="E180" s="116" t="s">
        <v>352</v>
      </c>
      <c r="F180" s="1"/>
    </row>
    <row r="181" spans="1:6" s="2" customFormat="1" x14ac:dyDescent="0.2">
      <c r="A181" s="117">
        <v>45047</v>
      </c>
      <c r="B181" s="75">
        <v>420.65</v>
      </c>
      <c r="C181" s="75" t="s">
        <v>399</v>
      </c>
      <c r="D181" s="76" t="s">
        <v>87</v>
      </c>
      <c r="E181" s="77" t="s">
        <v>400</v>
      </c>
      <c r="F181" s="1"/>
    </row>
    <row r="182" spans="1:6" s="2" customFormat="1" x14ac:dyDescent="0.2">
      <c r="A182" s="117">
        <v>45047</v>
      </c>
      <c r="B182" s="75">
        <v>91.57</v>
      </c>
      <c r="C182" s="75" t="s">
        <v>401</v>
      </c>
      <c r="D182" s="143" t="s">
        <v>385</v>
      </c>
      <c r="E182" s="77" t="s">
        <v>386</v>
      </c>
      <c r="F182" s="1"/>
    </row>
    <row r="183" spans="1:6" s="2" customFormat="1" x14ac:dyDescent="0.2">
      <c r="A183" s="117">
        <v>45047</v>
      </c>
      <c r="B183" s="75">
        <v>149.57</v>
      </c>
      <c r="C183" s="119" t="s">
        <v>402</v>
      </c>
      <c r="D183" s="115" t="s">
        <v>121</v>
      </c>
      <c r="E183" s="116" t="s">
        <v>403</v>
      </c>
      <c r="F183" s="1"/>
    </row>
    <row r="184" spans="1:6" s="2" customFormat="1" x14ac:dyDescent="0.2">
      <c r="A184" s="117">
        <v>45058</v>
      </c>
      <c r="B184" s="144">
        <v>37.39</v>
      </c>
      <c r="C184" s="145" t="s">
        <v>404</v>
      </c>
      <c r="D184" s="146" t="s">
        <v>121</v>
      </c>
      <c r="E184" s="137" t="s">
        <v>403</v>
      </c>
      <c r="F184" s="1"/>
    </row>
    <row r="185" spans="1:6" s="2" customFormat="1" x14ac:dyDescent="0.2">
      <c r="A185" s="117">
        <v>45058</v>
      </c>
      <c r="B185" s="75">
        <v>104.78</v>
      </c>
      <c r="C185" s="119" t="s">
        <v>405</v>
      </c>
      <c r="D185" s="115" t="s">
        <v>120</v>
      </c>
      <c r="E185" s="116" t="s">
        <v>406</v>
      </c>
      <c r="F185" s="1"/>
    </row>
    <row r="186" spans="1:6" s="2" customFormat="1" x14ac:dyDescent="0.2">
      <c r="A186" s="85">
        <v>45058</v>
      </c>
      <c r="B186" s="75">
        <v>79.569999999999993</v>
      </c>
      <c r="C186" s="119" t="s">
        <v>407</v>
      </c>
      <c r="D186" s="115" t="s">
        <v>120</v>
      </c>
      <c r="E186" s="116" t="s">
        <v>406</v>
      </c>
      <c r="F186" s="1"/>
    </row>
    <row r="187" spans="1:6" s="2" customFormat="1" x14ac:dyDescent="0.2">
      <c r="A187" s="85">
        <v>45070</v>
      </c>
      <c r="B187" s="75">
        <v>311.89</v>
      </c>
      <c r="C187" s="119" t="s">
        <v>408</v>
      </c>
      <c r="D187" s="115" t="s">
        <v>385</v>
      </c>
      <c r="E187" s="116" t="s">
        <v>386</v>
      </c>
      <c r="F187" s="1"/>
    </row>
    <row r="188" spans="1:6" s="2" customFormat="1" x14ac:dyDescent="0.2">
      <c r="A188" s="117">
        <v>45070</v>
      </c>
      <c r="B188" s="147">
        <v>315.39999999999998</v>
      </c>
      <c r="C188" s="148" t="s">
        <v>409</v>
      </c>
      <c r="D188" s="149" t="s">
        <v>385</v>
      </c>
      <c r="E188" s="116" t="s">
        <v>386</v>
      </c>
      <c r="F188" s="1"/>
    </row>
    <row r="189" spans="1:6" s="2" customFormat="1" x14ac:dyDescent="0.2">
      <c r="A189" s="89">
        <v>45030</v>
      </c>
      <c r="B189" s="150">
        <v>397.28</v>
      </c>
      <c r="C189" s="151" t="s">
        <v>410</v>
      </c>
      <c r="D189" s="152" t="s">
        <v>385</v>
      </c>
      <c r="E189" s="153" t="s">
        <v>386</v>
      </c>
      <c r="F189" s="1"/>
    </row>
    <row r="190" spans="1:6" s="2" customFormat="1" x14ac:dyDescent="0.2">
      <c r="A190" s="154">
        <v>45030</v>
      </c>
      <c r="B190" s="152">
        <v>3.51</v>
      </c>
      <c r="C190" s="155" t="s">
        <v>411</v>
      </c>
      <c r="D190" s="123" t="s">
        <v>385</v>
      </c>
      <c r="E190" s="156" t="s">
        <v>386</v>
      </c>
      <c r="F190" s="1"/>
    </row>
    <row r="191" spans="1:6" s="2" customFormat="1" x14ac:dyDescent="0.2">
      <c r="A191" s="157">
        <v>45062</v>
      </c>
      <c r="B191" s="158">
        <v>35.46</v>
      </c>
      <c r="C191" s="91" t="s">
        <v>412</v>
      </c>
      <c r="D191" s="158" t="s">
        <v>120</v>
      </c>
      <c r="E191" s="91" t="s">
        <v>352</v>
      </c>
      <c r="F191" s="1"/>
    </row>
    <row r="192" spans="1:6" s="2" customFormat="1" x14ac:dyDescent="0.2">
      <c r="A192" s="159">
        <v>45062</v>
      </c>
      <c r="B192" s="136">
        <v>75.05</v>
      </c>
      <c r="C192" s="160" t="s">
        <v>413</v>
      </c>
      <c r="D192" s="161" t="s">
        <v>120</v>
      </c>
      <c r="E192" s="116" t="s">
        <v>352</v>
      </c>
      <c r="F192" s="1"/>
    </row>
    <row r="193" spans="1:6" s="2" customFormat="1" x14ac:dyDescent="0.2">
      <c r="A193" s="162">
        <v>45047</v>
      </c>
      <c r="B193" s="163">
        <v>145.08000000000001</v>
      </c>
      <c r="C193" s="164" t="s">
        <v>414</v>
      </c>
      <c r="D193" s="165" t="s">
        <v>415</v>
      </c>
      <c r="E193" s="137" t="s">
        <v>386</v>
      </c>
      <c r="F193" s="1"/>
    </row>
    <row r="194" spans="1:6" s="2" customFormat="1" x14ac:dyDescent="0.2">
      <c r="A194" s="166">
        <v>45047</v>
      </c>
      <c r="B194" s="167">
        <v>128.21</v>
      </c>
      <c r="C194" s="167" t="s">
        <v>416</v>
      </c>
      <c r="D194" s="168" t="s">
        <v>385</v>
      </c>
      <c r="E194" s="168" t="s">
        <v>386</v>
      </c>
      <c r="F194" s="1"/>
    </row>
    <row r="195" spans="1:6" s="2" customFormat="1" x14ac:dyDescent="0.2">
      <c r="A195" s="169">
        <v>45030</v>
      </c>
      <c r="B195" s="170">
        <v>3.51</v>
      </c>
      <c r="C195" s="171" t="s">
        <v>417</v>
      </c>
      <c r="D195" s="172" t="s">
        <v>385</v>
      </c>
      <c r="E195" s="173" t="s">
        <v>386</v>
      </c>
      <c r="F195" s="1"/>
    </row>
    <row r="196" spans="1:6" s="2" customFormat="1" x14ac:dyDescent="0.2">
      <c r="A196" s="162">
        <v>45070</v>
      </c>
      <c r="B196" s="163">
        <v>20</v>
      </c>
      <c r="C196" s="164" t="s">
        <v>418</v>
      </c>
      <c r="D196" s="163" t="s">
        <v>385</v>
      </c>
      <c r="E196" s="164" t="s">
        <v>386</v>
      </c>
      <c r="F196" s="1"/>
    </row>
    <row r="197" spans="1:6" s="2" customFormat="1" x14ac:dyDescent="0.2">
      <c r="A197" s="174">
        <v>45070</v>
      </c>
      <c r="B197" s="175">
        <v>220.99</v>
      </c>
      <c r="C197" s="164" t="s">
        <v>419</v>
      </c>
      <c r="D197" s="163" t="s">
        <v>385</v>
      </c>
      <c r="E197" s="164" t="s">
        <v>386</v>
      </c>
      <c r="F197" s="1"/>
    </row>
    <row r="198" spans="1:6" s="2" customFormat="1" x14ac:dyDescent="0.2">
      <c r="A198" s="174">
        <v>45078</v>
      </c>
      <c r="B198" s="163">
        <v>20</v>
      </c>
      <c r="C198" s="164" t="s">
        <v>420</v>
      </c>
      <c r="D198" s="163" t="s">
        <v>385</v>
      </c>
      <c r="E198" s="164" t="s">
        <v>386</v>
      </c>
      <c r="F198" s="1"/>
    </row>
    <row r="199" spans="1:6" s="2" customFormat="1" x14ac:dyDescent="0.2">
      <c r="A199" s="176">
        <v>45030</v>
      </c>
      <c r="B199" s="177">
        <v>325.58</v>
      </c>
      <c r="C199" s="133" t="s">
        <v>421</v>
      </c>
      <c r="D199" s="178" t="s">
        <v>385</v>
      </c>
      <c r="E199" s="135" t="s">
        <v>386</v>
      </c>
      <c r="F199" s="1"/>
    </row>
    <row r="200" spans="1:6" s="2" customFormat="1" x14ac:dyDescent="0.2">
      <c r="A200" s="162">
        <v>45083</v>
      </c>
      <c r="B200" s="179">
        <v>20</v>
      </c>
      <c r="C200" s="180" t="s">
        <v>422</v>
      </c>
      <c r="D200" s="181" t="s">
        <v>251</v>
      </c>
      <c r="E200" s="181" t="s">
        <v>423</v>
      </c>
      <c r="F200" s="1"/>
    </row>
    <row r="201" spans="1:6" s="2" customFormat="1" x14ac:dyDescent="0.2">
      <c r="A201" s="182">
        <v>45083</v>
      </c>
      <c r="B201" s="183">
        <v>7.65</v>
      </c>
      <c r="C201" s="184" t="s">
        <v>424</v>
      </c>
      <c r="D201" s="185" t="s">
        <v>120</v>
      </c>
      <c r="E201" s="179" t="s">
        <v>352</v>
      </c>
      <c r="F201" s="1"/>
    </row>
    <row r="202" spans="1:6" s="2" customFormat="1" x14ac:dyDescent="0.2">
      <c r="A202" s="162">
        <v>45086</v>
      </c>
      <c r="B202" s="183">
        <v>7.65</v>
      </c>
      <c r="C202" s="186" t="s">
        <v>425</v>
      </c>
      <c r="D202" s="187" t="s">
        <v>120</v>
      </c>
      <c r="E202" s="179" t="s">
        <v>352</v>
      </c>
      <c r="F202" s="1"/>
    </row>
    <row r="203" spans="1:6" s="2" customFormat="1" x14ac:dyDescent="0.2">
      <c r="A203" s="188">
        <v>45086</v>
      </c>
      <c r="B203" s="183">
        <v>50.96</v>
      </c>
      <c r="C203" s="186" t="s">
        <v>425</v>
      </c>
      <c r="D203" s="189" t="s">
        <v>120</v>
      </c>
      <c r="E203" s="179" t="s">
        <v>426</v>
      </c>
      <c r="F203" s="1"/>
    </row>
    <row r="204" spans="1:6" s="2" customFormat="1" x14ac:dyDescent="0.2">
      <c r="A204" s="190">
        <v>45091</v>
      </c>
      <c r="B204" s="163">
        <v>665.7</v>
      </c>
      <c r="C204" s="186" t="s">
        <v>427</v>
      </c>
      <c r="D204" s="185" t="s">
        <v>87</v>
      </c>
      <c r="E204" s="191" t="s">
        <v>428</v>
      </c>
      <c r="F204" s="1"/>
    </row>
    <row r="205" spans="1:6" s="2" customFormat="1" x14ac:dyDescent="0.2">
      <c r="A205" s="85"/>
      <c r="B205" s="75"/>
      <c r="C205" s="75"/>
      <c r="D205" s="76"/>
      <c r="E205" s="77"/>
      <c r="F205" s="1"/>
    </row>
    <row r="206" spans="1:6" s="2" customFormat="1" hidden="1" x14ac:dyDescent="0.2">
      <c r="A206" s="65"/>
      <c r="B206" s="66"/>
      <c r="C206" s="67"/>
      <c r="D206" s="67"/>
      <c r="E206" s="68"/>
      <c r="F206" s="1"/>
    </row>
    <row r="207" spans="1:6" ht="19.5" customHeight="1" x14ac:dyDescent="0.2">
      <c r="A207" s="47" t="s">
        <v>48</v>
      </c>
      <c r="B207" s="48">
        <f>SUM(B103:B206)</f>
        <v>16803.859999999993</v>
      </c>
      <c r="C207" s="86"/>
      <c r="D207" s="100"/>
      <c r="E207" s="100"/>
      <c r="F207" s="12"/>
    </row>
    <row r="208" spans="1:6" ht="10.5" customHeight="1" x14ac:dyDescent="0.2">
      <c r="A208" s="12"/>
      <c r="B208" s="14"/>
      <c r="C208" s="12"/>
      <c r="D208" s="12"/>
      <c r="E208" s="12"/>
      <c r="F208" s="12"/>
    </row>
    <row r="209" spans="1:6" ht="24.75" customHeight="1" x14ac:dyDescent="0.2">
      <c r="A209" s="101" t="s">
        <v>49</v>
      </c>
      <c r="B209" s="101"/>
      <c r="C209" s="101"/>
      <c r="D209" s="101"/>
      <c r="E209" s="101"/>
      <c r="F209" s="12"/>
    </row>
    <row r="210" spans="1:6" ht="27" customHeight="1" x14ac:dyDescent="0.2">
      <c r="A210" s="19" t="s">
        <v>40</v>
      </c>
      <c r="B210" s="19" t="s">
        <v>13</v>
      </c>
      <c r="C210" s="19" t="s">
        <v>50</v>
      </c>
      <c r="D210" s="19" t="s">
        <v>51</v>
      </c>
      <c r="E210" s="19" t="s">
        <v>44</v>
      </c>
      <c r="F210" s="23"/>
    </row>
    <row r="211" spans="1:6" s="2" customFormat="1" hidden="1" x14ac:dyDescent="0.2">
      <c r="A211" s="56"/>
      <c r="B211" s="57"/>
      <c r="C211" s="58"/>
      <c r="D211" s="58"/>
      <c r="E211" s="59"/>
      <c r="F211" s="1"/>
    </row>
    <row r="212" spans="1:6" s="2" customFormat="1" x14ac:dyDescent="0.2">
      <c r="A212" s="74">
        <v>44770</v>
      </c>
      <c r="B212" s="75">
        <v>11.39</v>
      </c>
      <c r="C212" s="75" t="s">
        <v>122</v>
      </c>
      <c r="D212" s="76" t="s">
        <v>123</v>
      </c>
      <c r="E212" s="77" t="s">
        <v>77</v>
      </c>
      <c r="F212" s="1"/>
    </row>
    <row r="213" spans="1:6" s="2" customFormat="1" x14ac:dyDescent="0.2">
      <c r="A213" s="74">
        <v>44770</v>
      </c>
      <c r="B213" s="75">
        <v>9.39</v>
      </c>
      <c r="C213" s="75" t="s">
        <v>124</v>
      </c>
      <c r="D213" s="76" t="s">
        <v>123</v>
      </c>
      <c r="E213" s="77" t="s">
        <v>77</v>
      </c>
      <c r="F213" s="1"/>
    </row>
    <row r="214" spans="1:6" s="2" customFormat="1" ht="14.25" customHeight="1" x14ac:dyDescent="0.2">
      <c r="A214" s="85">
        <v>44753</v>
      </c>
      <c r="B214" s="75">
        <v>53.91</v>
      </c>
      <c r="C214" s="75" t="s">
        <v>106</v>
      </c>
      <c r="D214" s="76" t="s">
        <v>83</v>
      </c>
      <c r="E214" s="77" t="s">
        <v>77</v>
      </c>
      <c r="F214" s="1"/>
    </row>
    <row r="215" spans="1:6" s="2" customFormat="1" ht="14.25" customHeight="1" x14ac:dyDescent="0.2">
      <c r="A215" s="85">
        <v>44782</v>
      </c>
      <c r="B215" s="75">
        <v>37.130000000000003</v>
      </c>
      <c r="C215" s="75" t="s">
        <v>125</v>
      </c>
      <c r="D215" s="76" t="s">
        <v>123</v>
      </c>
      <c r="E215" s="77" t="s">
        <v>77</v>
      </c>
      <c r="F215" s="1"/>
    </row>
    <row r="216" spans="1:6" s="2" customFormat="1" ht="14.25" customHeight="1" x14ac:dyDescent="0.2">
      <c r="A216" s="85">
        <v>44783</v>
      </c>
      <c r="B216" s="75">
        <v>21.12</v>
      </c>
      <c r="C216" s="75" t="s">
        <v>132</v>
      </c>
      <c r="D216" s="76" t="s">
        <v>128</v>
      </c>
      <c r="E216" s="77" t="s">
        <v>77</v>
      </c>
      <c r="F216" s="1"/>
    </row>
    <row r="217" spans="1:6" s="2" customFormat="1" ht="14.25" customHeight="1" x14ac:dyDescent="0.2">
      <c r="A217" s="85">
        <v>44799</v>
      </c>
      <c r="B217" s="75">
        <v>41.3</v>
      </c>
      <c r="C217" s="75" t="s">
        <v>133</v>
      </c>
      <c r="D217" s="76" t="s">
        <v>123</v>
      </c>
      <c r="E217" s="77" t="s">
        <v>77</v>
      </c>
      <c r="F217" s="1"/>
    </row>
    <row r="218" spans="1:6" s="2" customFormat="1" ht="14.25" customHeight="1" x14ac:dyDescent="0.2">
      <c r="A218" s="85">
        <v>44802</v>
      </c>
      <c r="B218" s="75">
        <v>12.09</v>
      </c>
      <c r="C218" s="75" t="s">
        <v>129</v>
      </c>
      <c r="D218" s="76" t="s">
        <v>128</v>
      </c>
      <c r="E218" s="77" t="s">
        <v>77</v>
      </c>
      <c r="F218" s="1"/>
    </row>
    <row r="219" spans="1:6" s="2" customFormat="1" ht="14.25" customHeight="1" x14ac:dyDescent="0.2">
      <c r="A219" s="85">
        <v>44802</v>
      </c>
      <c r="B219" s="75">
        <v>34.61</v>
      </c>
      <c r="C219" s="75" t="s">
        <v>130</v>
      </c>
      <c r="D219" s="76" t="s">
        <v>131</v>
      </c>
      <c r="E219" s="77" t="s">
        <v>77</v>
      </c>
      <c r="F219" s="1"/>
    </row>
    <row r="220" spans="1:6" s="2" customFormat="1" ht="14.25" customHeight="1" x14ac:dyDescent="0.2">
      <c r="A220" s="85">
        <v>44804</v>
      </c>
      <c r="B220" s="75">
        <v>34.5</v>
      </c>
      <c r="C220" s="75" t="s">
        <v>137</v>
      </c>
      <c r="D220" s="76" t="s">
        <v>128</v>
      </c>
      <c r="E220" s="77" t="s">
        <v>77</v>
      </c>
      <c r="F220" s="1"/>
    </row>
    <row r="221" spans="1:6" s="2" customFormat="1" ht="14.25" customHeight="1" x14ac:dyDescent="0.2">
      <c r="A221" s="85">
        <v>44810</v>
      </c>
      <c r="B221" s="75">
        <v>48.26</v>
      </c>
      <c r="C221" s="75" t="s">
        <v>138</v>
      </c>
      <c r="D221" s="76" t="s">
        <v>139</v>
      </c>
      <c r="E221" s="77" t="s">
        <v>77</v>
      </c>
      <c r="F221" s="1"/>
    </row>
    <row r="222" spans="1:6" s="2" customFormat="1" ht="14.25" customHeight="1" x14ac:dyDescent="0.2">
      <c r="A222" s="85">
        <v>44819</v>
      </c>
      <c r="B222" s="75">
        <v>25.36</v>
      </c>
      <c r="C222" s="75" t="s">
        <v>142</v>
      </c>
      <c r="D222" s="76" t="s">
        <v>128</v>
      </c>
      <c r="E222" s="77" t="s">
        <v>77</v>
      </c>
      <c r="F222" s="1"/>
    </row>
    <row r="223" spans="1:6" s="2" customFormat="1" ht="14.25" customHeight="1" x14ac:dyDescent="0.2">
      <c r="A223" s="113">
        <v>44980</v>
      </c>
      <c r="B223" s="75">
        <v>7.48</v>
      </c>
      <c r="C223" s="75" t="s">
        <v>331</v>
      </c>
      <c r="D223" s="76" t="s">
        <v>315</v>
      </c>
      <c r="E223" s="77" t="s">
        <v>332</v>
      </c>
      <c r="F223" s="1"/>
    </row>
    <row r="224" spans="1:6" s="2" customFormat="1" ht="14.25" customHeight="1" x14ac:dyDescent="0.2">
      <c r="A224" s="117">
        <v>45047</v>
      </c>
      <c r="B224" s="75">
        <v>11.79</v>
      </c>
      <c r="C224" s="75" t="s">
        <v>429</v>
      </c>
      <c r="D224" s="76" t="s">
        <v>120</v>
      </c>
      <c r="E224" s="77" t="s">
        <v>430</v>
      </c>
      <c r="F224" s="1"/>
    </row>
    <row r="225" spans="1:6" s="2" customFormat="1" x14ac:dyDescent="0.2">
      <c r="A225" s="74"/>
      <c r="B225" s="75"/>
      <c r="C225" s="76"/>
      <c r="D225" s="76"/>
      <c r="E225" s="77"/>
      <c r="F225" s="1"/>
    </row>
    <row r="226" spans="1:6" s="2" customFormat="1" hidden="1" x14ac:dyDescent="0.2">
      <c r="A226" s="56"/>
      <c r="B226" s="57"/>
      <c r="C226" s="58"/>
      <c r="D226" s="58"/>
      <c r="E226" s="59"/>
      <c r="F226" s="1"/>
    </row>
    <row r="227" spans="1:6" ht="19.5" customHeight="1" x14ac:dyDescent="0.2">
      <c r="A227" s="47" t="s">
        <v>52</v>
      </c>
      <c r="B227" s="48">
        <f>SUM(B212:B226)</f>
        <v>348.33000000000004</v>
      </c>
      <c r="C227" s="86"/>
      <c r="D227" s="100"/>
      <c r="E227" s="100"/>
      <c r="F227" s="12"/>
    </row>
    <row r="228" spans="1:6" ht="10.5" customHeight="1" x14ac:dyDescent="0.2">
      <c r="A228" s="12"/>
      <c r="B228" s="37"/>
      <c r="C228" s="14"/>
      <c r="D228" s="12"/>
      <c r="E228" s="12"/>
      <c r="F228" s="12"/>
    </row>
    <row r="229" spans="1:6" ht="34.5" customHeight="1" x14ac:dyDescent="0.2">
      <c r="A229" s="26" t="s">
        <v>53</v>
      </c>
      <c r="B229" s="38">
        <f>B98+B207+B227</f>
        <v>52558.045499999993</v>
      </c>
      <c r="C229" s="27"/>
      <c r="D229" s="27"/>
      <c r="E229" s="27"/>
      <c r="F229" s="12"/>
    </row>
    <row r="230" spans="1:6" x14ac:dyDescent="0.2">
      <c r="A230" s="12"/>
      <c r="B230" s="14"/>
      <c r="C230" s="12"/>
      <c r="D230" s="12"/>
      <c r="E230" s="12"/>
      <c r="F230" s="12"/>
    </row>
    <row r="231" spans="1:6" x14ac:dyDescent="0.2">
      <c r="A231" s="13"/>
      <c r="B231" s="14"/>
      <c r="C231" s="12"/>
      <c r="D231" s="12"/>
      <c r="E231" s="12"/>
      <c r="F231" s="12"/>
    </row>
    <row r="232" spans="1:6" ht="12.6" customHeight="1" x14ac:dyDescent="0.2">
      <c r="A232" s="15"/>
      <c r="F232" s="12"/>
    </row>
    <row r="233" spans="1:6" ht="12.95" customHeight="1" x14ac:dyDescent="0.2">
      <c r="A233" s="15"/>
      <c r="B233" s="12"/>
      <c r="D233" s="12"/>
      <c r="F233" s="12"/>
    </row>
    <row r="234" spans="1:6" x14ac:dyDescent="0.2">
      <c r="A234" s="15"/>
      <c r="F234" s="12"/>
    </row>
    <row r="235" spans="1:6" x14ac:dyDescent="0.2">
      <c r="A235" s="15"/>
      <c r="B235" s="14"/>
      <c r="C235" s="12"/>
      <c r="D235" s="12"/>
      <c r="E235" s="12"/>
      <c r="F235" s="12"/>
    </row>
    <row r="236" spans="1:6" ht="12.95" customHeight="1" x14ac:dyDescent="0.2">
      <c r="A236" s="15"/>
      <c r="B236" s="12"/>
      <c r="D236" s="12"/>
      <c r="F236" s="12"/>
    </row>
    <row r="237" spans="1:6" x14ac:dyDescent="0.2">
      <c r="A237" s="15"/>
      <c r="F237" s="12"/>
    </row>
    <row r="238" spans="1:6" x14ac:dyDescent="0.2">
      <c r="A238" s="15"/>
      <c r="B238" s="15"/>
      <c r="C238" s="15"/>
      <c r="D238" s="15"/>
      <c r="F238" s="12"/>
    </row>
    <row r="239" spans="1:6" x14ac:dyDescent="0.2">
      <c r="A239" s="21"/>
      <c r="B239" s="12"/>
      <c r="C239" s="12"/>
      <c r="D239" s="12"/>
      <c r="E239" s="12"/>
      <c r="F239" s="12"/>
    </row>
    <row r="240" spans="1:6" hidden="1" x14ac:dyDescent="0.2">
      <c r="A240" s="21"/>
      <c r="B240" s="12"/>
      <c r="C240" s="12"/>
      <c r="D240" s="12"/>
      <c r="E240" s="12"/>
      <c r="F240" s="12"/>
    </row>
    <row r="241" spans="1:6" x14ac:dyDescent="0.2"/>
    <row r="242" spans="1:6" x14ac:dyDescent="0.2"/>
    <row r="243" spans="1:6" x14ac:dyDescent="0.2"/>
    <row r="244" spans="1:6" x14ac:dyDescent="0.2"/>
    <row r="245" spans="1:6" ht="12.75" hidden="1" customHeight="1" x14ac:dyDescent="0.2"/>
    <row r="246" spans="1:6" x14ac:dyDescent="0.2"/>
    <row r="247" spans="1:6" x14ac:dyDescent="0.2"/>
    <row r="248" spans="1:6" hidden="1" x14ac:dyDescent="0.2">
      <c r="A248" s="21"/>
      <c r="B248" s="12"/>
      <c r="C248" s="12"/>
      <c r="D248" s="12"/>
      <c r="E248" s="12"/>
      <c r="F248" s="12"/>
    </row>
    <row r="249" spans="1:6" hidden="1" x14ac:dyDescent="0.2">
      <c r="A249" s="21"/>
      <c r="B249" s="12"/>
      <c r="C249" s="12"/>
      <c r="D249" s="12"/>
      <c r="E249" s="12"/>
      <c r="F249" s="12"/>
    </row>
    <row r="250" spans="1:6" hidden="1" x14ac:dyDescent="0.2">
      <c r="A250" s="21"/>
      <c r="B250" s="12"/>
      <c r="C250" s="12"/>
      <c r="D250" s="12"/>
      <c r="E250" s="12"/>
      <c r="F250" s="12"/>
    </row>
    <row r="251" spans="1:6" hidden="1" x14ac:dyDescent="0.2">
      <c r="A251" s="21"/>
      <c r="B251" s="12"/>
      <c r="C251" s="12"/>
      <c r="D251" s="12"/>
      <c r="E251" s="12"/>
      <c r="F251" s="12"/>
    </row>
    <row r="252" spans="1:6" hidden="1" x14ac:dyDescent="0.2">
      <c r="A252" s="21"/>
      <c r="B252" s="12"/>
      <c r="C252" s="12"/>
      <c r="D252" s="12"/>
      <c r="E252" s="12"/>
      <c r="F252" s="12"/>
    </row>
    <row r="253" spans="1:6" x14ac:dyDescent="0.2"/>
    <row r="254" spans="1:6" x14ac:dyDescent="0.2"/>
    <row r="255" spans="1:6" x14ac:dyDescent="0.2"/>
    <row r="256" spans="1: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sheetData>
  <sheetProtection formatCells="0" formatRows="0" insertColumns="0" insertRows="0" deleteRows="0"/>
  <sortState xmlns:xlrd2="http://schemas.microsoft.com/office/spreadsheetml/2017/richdata2" ref="A103:E112">
    <sortCondition ref="A103:A112"/>
  </sortState>
  <mergeCells count="14">
    <mergeCell ref="B8:E8"/>
    <mergeCell ref="B6:E6"/>
    <mergeCell ref="D227:E227"/>
    <mergeCell ref="A2:E2"/>
    <mergeCell ref="A100:E100"/>
    <mergeCell ref="A209:E209"/>
    <mergeCell ref="B3:E3"/>
    <mergeCell ref="B4:E4"/>
    <mergeCell ref="B5:E5"/>
    <mergeCell ref="A9:E9"/>
    <mergeCell ref="A10:E10"/>
    <mergeCell ref="B7:E7"/>
    <mergeCell ref="D207:E207"/>
    <mergeCell ref="A11:E11"/>
  </mergeCells>
  <dataValidations xWindow="1663" yWindow="775" count="7">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02 A226 A206 A113:A114 A211 A192:A202" xr:uid="{00000000-0002-0000-0200-000000000000}">
      <formula1>$B$5</formula1>
      <formula2>$B$6</formula2>
    </dataValidation>
    <dataValidation allowBlank="1" showInputMessage="1" showErrorMessage="1" prompt="Insert additional rows as needed:_x000a_- 'right click' on a row number (left of screen)_x000a_- select 'Insert' (this will insert a row above it)" sqref="A210 A101 A12"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05 A13:A62 A103:A158 A72:A81 A86 A96:A97 A195 A199 A167:A179 A212:A225 A89:A94" xr:uid="{67A21C94-90C0-4AFE-B6AC-F64AD77E4F2B}">
      <formula1>$B$5</formula1>
      <formula2>$B$6</formula2>
    </dataValidation>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04:A107" xr:uid="{9A7E9F63-43B8-46EF-8656-0D5E1A7A706A}">
      <formula1>$B$4</formula1>
      <formula2>$B$5</formula2>
    </dataValidation>
    <dataValidation allowBlank="1" showInputMessage="1" showErrorMessage="1" prompt="Headings on following tabs will pre populate with what you enter here" sqref="B3:E3" xr:uid="{48A5420A-B9EC-457A-8466-1A0E9E80A737}"/>
    <dataValidation allowBlank="1" showInputMessage="1" showErrorMessage="1" prompt="Headings on following tabs will pre populate with what you enter here_x000a__x000a_Create a new workbook for a new Chief Executive" sqref="B4:E4" xr:uid="{298C134F-A8D5-413A-B9E4-0A80E205F111}"/>
    <dataValidation allowBlank="1" showInputMessage="1" showErrorMessage="1" prompt="Headings on following tabs will pre populate with what you enter here_x000a__x000a_Update if a shorter or different period is covered" sqref="B5:E6" xr:uid="{253DB0C6-F72E-422E-8654-1498855BF79C}"/>
  </dataValidations>
  <pageMargins left="0.70866141732283472" right="0.70866141732283472" top="0.74803149606299213" bottom="0.74803149606299213" header="0.31496062992125984" footer="0.31496062992125984"/>
  <pageSetup paperSize="8" scale="85"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663" yWindow="775"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#REF!</xm:f>
          </x14:formula1>
          <xm:sqref>B7:E7</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#REF!</xm:f>
          </x14:formula1>
          <xm:sqref>B8:E8</xm:sqref>
        </x14:dataValidation>
        <x14:dataValidation type="decimal" operator="greaterThan" allowBlank="1" showInputMessage="1" showErrorMessage="1" error="This cell must contain a dollar figure" xr:uid="{00000000-0002-0000-0200-000004000000}">
          <x14:formula1>
            <xm:f>#REF!</xm:f>
          </x14:formula1>
          <xm:sqref>B97 B225:B226 B205:B206 B211:B222 B102:B146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BFA2-42B5-47AD-B5C9-18631A348D9C}">
  <sheetPr>
    <tabColor theme="3" tint="0.39997558519241921"/>
  </sheetPr>
  <dimension ref="A1:J82"/>
  <sheetViews>
    <sheetView workbookViewId="0">
      <selection sqref="A1:E1"/>
    </sheetView>
  </sheetViews>
  <sheetFormatPr defaultColWidth="0" defaultRowHeight="0" zeroHeight="1" x14ac:dyDescent="0.2"/>
  <cols>
    <col min="1" max="1" width="35.5703125" customWidth="1"/>
    <col min="2" max="2" width="14.42578125" customWidth="1"/>
    <col min="3" max="3" width="71.42578125" customWidth="1"/>
    <col min="4" max="4" width="50" customWidth="1"/>
    <col min="5" max="5" width="21.42578125" customWidth="1"/>
    <col min="6" max="6" width="39.42578125" customWidth="1"/>
    <col min="7" max="10" width="9.140625" hidden="1"/>
  </cols>
  <sheetData>
    <row r="1" spans="1:6" ht="26.25" customHeight="1" x14ac:dyDescent="0.2">
      <c r="A1" s="96" t="s">
        <v>32</v>
      </c>
      <c r="B1" s="96"/>
      <c r="C1" s="96"/>
      <c r="D1" s="96"/>
      <c r="E1" s="96"/>
    </row>
    <row r="2" spans="1:6" ht="21" customHeight="1" x14ac:dyDescent="0.2">
      <c r="A2" s="3" t="s">
        <v>1</v>
      </c>
      <c r="B2" s="97" t="s">
        <v>2</v>
      </c>
      <c r="C2" s="97"/>
      <c r="D2" s="97"/>
      <c r="E2" s="97"/>
    </row>
    <row r="3" spans="1:6" ht="21" customHeight="1" x14ac:dyDescent="0.2">
      <c r="A3" s="3" t="s">
        <v>33</v>
      </c>
      <c r="B3" s="97" t="s">
        <v>4</v>
      </c>
      <c r="C3" s="97"/>
      <c r="D3" s="97"/>
      <c r="E3" s="97"/>
    </row>
    <row r="4" spans="1:6" ht="21" customHeight="1" x14ac:dyDescent="0.2">
      <c r="A4" s="3" t="s">
        <v>34</v>
      </c>
      <c r="B4" s="98">
        <v>44743</v>
      </c>
      <c r="C4" s="98"/>
      <c r="D4" s="98"/>
      <c r="E4" s="98"/>
    </row>
    <row r="5" spans="1:6" ht="21" customHeight="1" x14ac:dyDescent="0.2">
      <c r="A5" s="3" t="s">
        <v>35</v>
      </c>
      <c r="B5" s="98">
        <v>45107</v>
      </c>
      <c r="C5" s="98"/>
      <c r="D5" s="98"/>
      <c r="E5" s="98"/>
    </row>
    <row r="6" spans="1:6" ht="21" customHeight="1" x14ac:dyDescent="0.2">
      <c r="A6" s="3" t="s">
        <v>36</v>
      </c>
      <c r="B6" s="94" t="s">
        <v>26</v>
      </c>
      <c r="C6" s="94"/>
      <c r="D6" s="94"/>
      <c r="E6" s="94"/>
    </row>
    <row r="7" spans="1:6" ht="21" customHeight="1" x14ac:dyDescent="0.2">
      <c r="A7" s="3" t="s">
        <v>7</v>
      </c>
      <c r="B7" s="94" t="s">
        <v>27</v>
      </c>
      <c r="C7" s="94"/>
      <c r="D7" s="94"/>
      <c r="E7" s="94"/>
    </row>
    <row r="8" spans="1:6" ht="35.25" customHeight="1" x14ac:dyDescent="0.25">
      <c r="A8" s="109" t="s">
        <v>54</v>
      </c>
      <c r="B8" s="109"/>
      <c r="C8" s="110"/>
      <c r="D8" s="110"/>
      <c r="E8" s="110"/>
      <c r="F8" s="22"/>
    </row>
    <row r="9" spans="1:6" ht="35.25" customHeight="1" x14ac:dyDescent="0.25">
      <c r="A9" s="107" t="s">
        <v>55</v>
      </c>
      <c r="B9" s="108"/>
      <c r="C9" s="108"/>
      <c r="D9" s="108"/>
      <c r="E9" s="108"/>
      <c r="F9" s="22"/>
    </row>
    <row r="10" spans="1:6" ht="27" customHeight="1" x14ac:dyDescent="0.2">
      <c r="A10" s="19" t="s">
        <v>56</v>
      </c>
      <c r="B10" s="19" t="s">
        <v>13</v>
      </c>
      <c r="C10" s="19" t="s">
        <v>57</v>
      </c>
      <c r="D10" s="19" t="s">
        <v>58</v>
      </c>
      <c r="E10" s="19" t="s">
        <v>44</v>
      </c>
      <c r="F10" s="15"/>
    </row>
    <row r="11" spans="1:6" s="2" customFormat="1" ht="12.75" hidden="1" x14ac:dyDescent="0.2">
      <c r="A11" s="60"/>
      <c r="B11" s="57"/>
      <c r="C11" s="61"/>
      <c r="D11" s="61"/>
      <c r="E11" s="62"/>
    </row>
    <row r="12" spans="1:6" s="2" customFormat="1" ht="12.75" x14ac:dyDescent="0.2">
      <c r="A12" s="74"/>
      <c r="B12" s="75"/>
      <c r="C12" s="79"/>
      <c r="D12" s="79"/>
      <c r="E12" s="80"/>
    </row>
    <row r="13" spans="1:6" s="2" customFormat="1" ht="12.75" x14ac:dyDescent="0.2">
      <c r="A13" s="74">
        <v>44813</v>
      </c>
      <c r="B13" s="75">
        <v>59.98</v>
      </c>
      <c r="C13" s="79" t="s">
        <v>78</v>
      </c>
      <c r="D13" s="79" t="s">
        <v>76</v>
      </c>
      <c r="E13" s="80" t="s">
        <v>77</v>
      </c>
    </row>
    <row r="14" spans="1:6" s="2" customFormat="1" ht="12.75" x14ac:dyDescent="0.2">
      <c r="A14" s="74">
        <v>44753</v>
      </c>
      <c r="B14" s="75">
        <v>73.62</v>
      </c>
      <c r="C14" s="79" t="s">
        <v>81</v>
      </c>
      <c r="D14" s="79" t="s">
        <v>79</v>
      </c>
      <c r="E14" s="80" t="s">
        <v>80</v>
      </c>
    </row>
    <row r="15" spans="1:6" s="2" customFormat="1" ht="12.75" x14ac:dyDescent="0.2">
      <c r="A15" s="74">
        <v>44770</v>
      </c>
      <c r="B15" s="75">
        <v>23.71</v>
      </c>
      <c r="C15" s="79" t="s">
        <v>84</v>
      </c>
      <c r="D15" s="79" t="s">
        <v>85</v>
      </c>
      <c r="E15" s="80" t="s">
        <v>77</v>
      </c>
    </row>
    <row r="16" spans="1:6" s="2" customFormat="1" ht="12.75" x14ac:dyDescent="0.2">
      <c r="A16" s="74">
        <v>44799</v>
      </c>
      <c r="B16" s="75">
        <v>20.87</v>
      </c>
      <c r="C16" s="79" t="s">
        <v>93</v>
      </c>
      <c r="D16" s="79" t="s">
        <v>91</v>
      </c>
      <c r="E16" s="80" t="s">
        <v>92</v>
      </c>
    </row>
    <row r="17" spans="1:5" s="2" customFormat="1" ht="12.75" x14ac:dyDescent="0.2">
      <c r="A17" s="74">
        <v>44803</v>
      </c>
      <c r="B17" s="75">
        <v>48.7</v>
      </c>
      <c r="C17" s="79" t="s">
        <v>94</v>
      </c>
      <c r="D17" s="79" t="s">
        <v>95</v>
      </c>
      <c r="E17" s="80" t="s">
        <v>96</v>
      </c>
    </row>
    <row r="18" spans="1:5" s="2" customFormat="1" ht="12.75" x14ac:dyDescent="0.2">
      <c r="A18" s="74">
        <v>44804</v>
      </c>
      <c r="B18" s="75">
        <v>30.09</v>
      </c>
      <c r="C18" s="79" t="s">
        <v>97</v>
      </c>
      <c r="D18" s="79" t="s">
        <v>98</v>
      </c>
      <c r="E18" s="80" t="s">
        <v>96</v>
      </c>
    </row>
    <row r="19" spans="1:5" s="2" customFormat="1" ht="12.75" x14ac:dyDescent="0.2">
      <c r="A19" s="74">
        <v>44804</v>
      </c>
      <c r="B19" s="75">
        <v>30.9</v>
      </c>
      <c r="C19" s="79" t="s">
        <v>99</v>
      </c>
      <c r="D19" s="79" t="s">
        <v>100</v>
      </c>
      <c r="E19" s="80" t="s">
        <v>96</v>
      </c>
    </row>
    <row r="20" spans="1:5" s="2" customFormat="1" ht="12.75" x14ac:dyDescent="0.2">
      <c r="A20" s="74">
        <v>44819</v>
      </c>
      <c r="B20" s="75">
        <v>23.04</v>
      </c>
      <c r="C20" s="79" t="s">
        <v>101</v>
      </c>
      <c r="D20" s="79" t="s">
        <v>102</v>
      </c>
      <c r="E20" s="80" t="s">
        <v>96</v>
      </c>
    </row>
    <row r="21" spans="1:5" s="2" customFormat="1" ht="12.75" x14ac:dyDescent="0.2">
      <c r="A21" s="74">
        <v>44824</v>
      </c>
      <c r="B21" s="75">
        <v>5.3</v>
      </c>
      <c r="C21" s="79" t="s">
        <v>103</v>
      </c>
      <c r="D21" s="79" t="s">
        <v>104</v>
      </c>
      <c r="E21" s="80" t="s">
        <v>105</v>
      </c>
    </row>
    <row r="22" spans="1:5" s="2" customFormat="1" ht="25.5" x14ac:dyDescent="0.2">
      <c r="A22" s="74">
        <v>44840</v>
      </c>
      <c r="B22" s="75">
        <v>14.98</v>
      </c>
      <c r="C22" s="79" t="s">
        <v>288</v>
      </c>
      <c r="D22" s="79" t="s">
        <v>289</v>
      </c>
      <c r="E22" s="80" t="s">
        <v>290</v>
      </c>
    </row>
    <row r="23" spans="1:5" s="2" customFormat="1" ht="25.5" x14ac:dyDescent="0.2">
      <c r="A23" s="74">
        <v>44845</v>
      </c>
      <c r="B23" s="75">
        <v>118.15</v>
      </c>
      <c r="C23" s="79" t="s">
        <v>291</v>
      </c>
      <c r="D23" s="79" t="s">
        <v>292</v>
      </c>
      <c r="E23" s="80" t="s">
        <v>293</v>
      </c>
    </row>
    <row r="24" spans="1:5" s="2" customFormat="1" ht="12.75" x14ac:dyDescent="0.2">
      <c r="A24" s="74">
        <v>44853</v>
      </c>
      <c r="B24" s="75">
        <v>14.43</v>
      </c>
      <c r="C24" s="79" t="s">
        <v>294</v>
      </c>
      <c r="D24" s="79" t="s">
        <v>295</v>
      </c>
      <c r="E24" s="80" t="s">
        <v>296</v>
      </c>
    </row>
    <row r="25" spans="1:5" s="2" customFormat="1" ht="12.75" x14ac:dyDescent="0.2">
      <c r="A25" s="74">
        <v>44860</v>
      </c>
      <c r="B25" s="75">
        <v>18.78</v>
      </c>
      <c r="C25" s="79" t="s">
        <v>297</v>
      </c>
      <c r="D25" s="79" t="s">
        <v>289</v>
      </c>
      <c r="E25" s="80" t="s">
        <v>296</v>
      </c>
    </row>
    <row r="26" spans="1:5" s="2" customFormat="1" ht="12.75" x14ac:dyDescent="0.2">
      <c r="A26" s="74">
        <v>44881</v>
      </c>
      <c r="B26" s="75">
        <v>102.89</v>
      </c>
      <c r="C26" s="79" t="s">
        <v>298</v>
      </c>
      <c r="D26" s="79" t="s">
        <v>299</v>
      </c>
      <c r="E26" s="80" t="s">
        <v>300</v>
      </c>
    </row>
    <row r="27" spans="1:5" s="2" customFormat="1" ht="12.75" x14ac:dyDescent="0.2">
      <c r="A27" s="74">
        <v>44977</v>
      </c>
      <c r="B27" s="75">
        <v>28.41</v>
      </c>
      <c r="C27" s="79" t="s">
        <v>333</v>
      </c>
      <c r="D27" s="79" t="s">
        <v>334</v>
      </c>
      <c r="E27" s="80" t="s">
        <v>335</v>
      </c>
    </row>
    <row r="28" spans="1:5" s="2" customFormat="1" ht="25.5" x14ac:dyDescent="0.2">
      <c r="A28" s="74">
        <v>45006</v>
      </c>
      <c r="B28" s="75">
        <v>733.91</v>
      </c>
      <c r="C28" s="79" t="s">
        <v>336</v>
      </c>
      <c r="D28" s="79" t="s">
        <v>337</v>
      </c>
      <c r="E28" s="80" t="s">
        <v>338</v>
      </c>
    </row>
    <row r="29" spans="1:5" s="2" customFormat="1" ht="12.75" x14ac:dyDescent="0.2">
      <c r="A29" s="74">
        <v>45015</v>
      </c>
      <c r="B29" s="75">
        <v>13.22</v>
      </c>
      <c r="C29" s="79" t="s">
        <v>339</v>
      </c>
      <c r="D29" s="79" t="s">
        <v>295</v>
      </c>
      <c r="E29" s="80" t="s">
        <v>340</v>
      </c>
    </row>
    <row r="30" spans="1:5" s="2" customFormat="1" ht="12.75" x14ac:dyDescent="0.2">
      <c r="A30" s="74">
        <v>45019</v>
      </c>
      <c r="B30" s="75">
        <v>43.48</v>
      </c>
      <c r="C30" s="79" t="s">
        <v>431</v>
      </c>
      <c r="D30" s="79" t="s">
        <v>432</v>
      </c>
      <c r="E30" s="80" t="s">
        <v>433</v>
      </c>
    </row>
    <row r="31" spans="1:5" s="2" customFormat="1" ht="12.75" x14ac:dyDescent="0.2">
      <c r="A31" s="74">
        <v>45029</v>
      </c>
      <c r="B31" s="75">
        <v>243.48</v>
      </c>
      <c r="C31" s="79" t="s">
        <v>434</v>
      </c>
      <c r="D31" s="79" t="s">
        <v>435</v>
      </c>
      <c r="E31" s="80" t="s">
        <v>436</v>
      </c>
    </row>
    <row r="32" spans="1:5" s="2" customFormat="1" ht="12.75" x14ac:dyDescent="0.2">
      <c r="A32" s="74">
        <v>45042</v>
      </c>
      <c r="B32" s="75">
        <v>22.09</v>
      </c>
      <c r="C32" s="79" t="s">
        <v>437</v>
      </c>
      <c r="D32" s="79" t="s">
        <v>438</v>
      </c>
      <c r="E32" s="80" t="s">
        <v>340</v>
      </c>
    </row>
    <row r="33" spans="1:6" s="2" customFormat="1" ht="12.75" x14ac:dyDescent="0.2">
      <c r="A33" s="192">
        <v>45047</v>
      </c>
      <c r="B33" s="75">
        <v>27.83</v>
      </c>
      <c r="C33" s="79" t="s">
        <v>439</v>
      </c>
      <c r="D33" s="79" t="s">
        <v>440</v>
      </c>
      <c r="E33" s="80" t="s">
        <v>441</v>
      </c>
    </row>
    <row r="34" spans="1:6" s="2" customFormat="1" ht="12.75" x14ac:dyDescent="0.2">
      <c r="A34" s="193">
        <v>45062</v>
      </c>
      <c r="B34" s="91">
        <v>35.65</v>
      </c>
      <c r="C34" s="91" t="s">
        <v>442</v>
      </c>
      <c r="D34" s="91" t="s">
        <v>432</v>
      </c>
      <c r="E34" s="91" t="s">
        <v>443</v>
      </c>
    </row>
    <row r="35" spans="1:6" s="2" customFormat="1" ht="12.75" x14ac:dyDescent="0.2">
      <c r="A35" s="194">
        <v>45076</v>
      </c>
      <c r="B35" s="195">
        <v>10.09</v>
      </c>
      <c r="C35" s="79" t="s">
        <v>444</v>
      </c>
      <c r="D35" s="79" t="s">
        <v>438</v>
      </c>
      <c r="E35" s="80" t="s">
        <v>340</v>
      </c>
    </row>
    <row r="36" spans="1:6" s="2" customFormat="1" ht="12.75" x14ac:dyDescent="0.2">
      <c r="A36" s="196">
        <v>45077</v>
      </c>
      <c r="B36" s="138">
        <v>253.8</v>
      </c>
      <c r="C36" s="197" t="s">
        <v>445</v>
      </c>
      <c r="D36" s="79" t="s">
        <v>446</v>
      </c>
      <c r="E36" s="80" t="s">
        <v>447</v>
      </c>
    </row>
    <row r="37" spans="1:6" s="2" customFormat="1" ht="12.75" x14ac:dyDescent="0.2">
      <c r="A37" s="198">
        <v>45083</v>
      </c>
      <c r="B37" s="199">
        <v>44.87</v>
      </c>
      <c r="C37" s="200" t="s">
        <v>448</v>
      </c>
      <c r="D37" s="201" t="s">
        <v>432</v>
      </c>
      <c r="E37" s="80" t="s">
        <v>449</v>
      </c>
    </row>
    <row r="38" spans="1:6" s="2" customFormat="1" ht="25.5" x14ac:dyDescent="0.2">
      <c r="A38" s="198">
        <v>45090</v>
      </c>
      <c r="B38" s="202">
        <v>13.12</v>
      </c>
      <c r="C38" s="203" t="s">
        <v>450</v>
      </c>
      <c r="D38" s="204" t="s">
        <v>438</v>
      </c>
      <c r="E38" s="205" t="s">
        <v>451</v>
      </c>
    </row>
    <row r="39" spans="1:6" s="2" customFormat="1" ht="12.75" x14ac:dyDescent="0.2">
      <c r="A39" s="206">
        <v>45098</v>
      </c>
      <c r="B39" s="207">
        <v>10.31</v>
      </c>
      <c r="C39" s="208" t="s">
        <v>452</v>
      </c>
      <c r="D39" s="209" t="s">
        <v>438</v>
      </c>
      <c r="E39" s="205" t="s">
        <v>453</v>
      </c>
    </row>
    <row r="40" spans="1:6" s="2" customFormat="1" ht="12.75" x14ac:dyDescent="0.2">
      <c r="A40" s="78"/>
      <c r="B40" s="75"/>
      <c r="C40" s="79"/>
      <c r="D40" s="79"/>
      <c r="E40" s="80"/>
    </row>
    <row r="41" spans="1:6" s="2" customFormat="1" ht="11.25" hidden="1" customHeight="1" x14ac:dyDescent="0.2">
      <c r="A41" s="60"/>
      <c r="B41" s="57"/>
      <c r="C41" s="61"/>
      <c r="D41" s="61"/>
      <c r="E41" s="62"/>
    </row>
    <row r="42" spans="1:6" ht="34.5" customHeight="1" x14ac:dyDescent="0.2">
      <c r="A42" s="33" t="s">
        <v>59</v>
      </c>
      <c r="B42" s="42">
        <f>SUM(B11:B41)</f>
        <v>2065.6999999999998</v>
      </c>
      <c r="C42" s="46"/>
      <c r="D42" s="100"/>
      <c r="E42" s="100"/>
      <c r="F42" s="2"/>
    </row>
    <row r="43" spans="1:6" ht="12.75" x14ac:dyDescent="0.2">
      <c r="A43" s="13"/>
      <c r="B43" s="12"/>
      <c r="C43" s="12"/>
      <c r="D43" s="12"/>
      <c r="E43" s="12"/>
    </row>
    <row r="44" spans="1:6" ht="12.75" x14ac:dyDescent="0.2">
      <c r="A44" s="13"/>
      <c r="B44" s="14"/>
      <c r="C44" s="12"/>
      <c r="D44" s="12"/>
      <c r="E44" s="12"/>
    </row>
    <row r="45" spans="1:6" ht="12.75" customHeight="1" x14ac:dyDescent="0.2">
      <c r="A45" s="15"/>
      <c r="B45" s="15"/>
      <c r="C45" s="15"/>
      <c r="D45" s="15"/>
      <c r="E45" s="15"/>
    </row>
    <row r="46" spans="1:6" ht="12.75" x14ac:dyDescent="0.2">
      <c r="A46" s="15"/>
      <c r="B46" s="15"/>
      <c r="C46" s="23"/>
      <c r="D46" s="23"/>
      <c r="E46" s="23"/>
    </row>
    <row r="47" spans="1:6" ht="12.75" x14ac:dyDescent="0.2">
      <c r="A47" s="15"/>
      <c r="B47" s="14"/>
      <c r="C47" s="12"/>
      <c r="D47" s="12"/>
      <c r="E47" s="12"/>
      <c r="F47" s="12"/>
    </row>
    <row r="48" spans="1:6" ht="12.75" x14ac:dyDescent="0.2">
      <c r="A48" s="15"/>
      <c r="B48" s="15"/>
      <c r="C48" s="23"/>
      <c r="D48" s="23"/>
      <c r="E48" s="23"/>
    </row>
    <row r="49" spans="1:5" ht="12.75" customHeight="1" x14ac:dyDescent="0.2">
      <c r="A49" s="15"/>
      <c r="B49" s="15"/>
      <c r="C49" s="17"/>
      <c r="D49" s="17"/>
      <c r="E49" s="17"/>
    </row>
    <row r="50" spans="1:5" ht="12.75" x14ac:dyDescent="0.2">
      <c r="A50" s="12"/>
      <c r="B50" s="12"/>
      <c r="C50" s="12"/>
      <c r="D50" s="12"/>
      <c r="E50" s="12"/>
    </row>
    <row r="51" spans="1:5" ht="12.75" x14ac:dyDescent="0.2"/>
    <row r="52" spans="1:5" ht="12.75" x14ac:dyDescent="0.2"/>
    <row r="53" spans="1:5" ht="12.75" x14ac:dyDescent="0.2"/>
    <row r="54" spans="1:5" ht="12.75" x14ac:dyDescent="0.2"/>
    <row r="55" spans="1:5" ht="12.75" x14ac:dyDescent="0.2"/>
    <row r="61" spans="1:5" ht="12.75" x14ac:dyDescent="0.2"/>
    <row r="62" spans="1:5" ht="12.75" x14ac:dyDescent="0.2"/>
    <row r="63" spans="1:5" ht="12.75" x14ac:dyDescent="0.2"/>
    <row r="64" spans="1:5" ht="12.75" x14ac:dyDescent="0.2"/>
    <row r="65" customFormat="1" ht="12.75" x14ac:dyDescent="0.2"/>
    <row r="66" customFormat="1" ht="12.75" x14ac:dyDescent="0.2"/>
    <row r="70" customFormat="1" ht="12.75" x14ac:dyDescent="0.2"/>
    <row r="71" customFormat="1" ht="12.75" x14ac:dyDescent="0.2"/>
    <row r="78" customFormat="1" ht="12.75" x14ac:dyDescent="0.2"/>
    <row r="79" customFormat="1" ht="12.75" x14ac:dyDescent="0.2"/>
    <row r="80" customFormat="1" ht="12.75" x14ac:dyDescent="0.2"/>
    <row r="81" customFormat="1" ht="12.75" x14ac:dyDescent="0.2"/>
    <row r="82" customFormat="1" ht="12.75" x14ac:dyDescent="0.2"/>
  </sheetData>
  <mergeCells count="10">
    <mergeCell ref="B7:E7"/>
    <mergeCell ref="A8:E8"/>
    <mergeCell ref="A9:E9"/>
    <mergeCell ref="D42:E42"/>
    <mergeCell ref="A1:E1"/>
    <mergeCell ref="B2:E2"/>
    <mergeCell ref="B3:E3"/>
    <mergeCell ref="B4:E4"/>
    <mergeCell ref="B5:E5"/>
    <mergeCell ref="B6:E6"/>
  </mergeCells>
  <dataValidations count="6">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4:A40" xr:uid="{FA395539-9F31-47F1-BC6E-332FD056F3C3}">
      <formula1>$B$4</formula1>
      <formula2>$B$5</formula2>
    </dataValidation>
    <dataValidation allowBlank="1" showInputMessage="1" showErrorMessage="1" prompt="Insert additional rows as needed:_x000a_- 'right click' on a row number (left of screen)_x000a_- select 'Insert' (this will insert a row above it)" sqref="A10" xr:uid="{206DA8C5-ABD0-4FA9-B448-4E7430DF9C2E}"/>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41" xr:uid="{3CF9B251-9A22-4B2B-B9F9-3B037834DC3A}">
      <formula1>$B$4</formula1>
      <formula2>$B$5</formula2>
    </dataValidation>
    <dataValidation allowBlank="1" showInputMessage="1" showErrorMessage="1" prompt="Headings on following tabs will pre populate with what you enter here_x000a__x000a_Update if a shorter or different period is covered" sqref="B4:E5" xr:uid="{286AF06C-1F74-4C86-9F7A-B732CF85C408}"/>
    <dataValidation allowBlank="1" showInputMessage="1" showErrorMessage="1" prompt="Headings on following tabs will pre populate with what you enter here_x000a__x000a_Create a new workbook for a new Chief Executive" sqref="B3:E3" xr:uid="{95007826-9429-402F-AAC2-D390C47D8BA8}"/>
    <dataValidation allowBlank="1" showInputMessage="1" showErrorMessage="1" prompt="Headings on following tabs will pre populate with what you enter here" sqref="B2:E2" xr:uid="{3B93DB9C-7AFD-4D45-8291-645286F878B2}"/>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decimal" operator="greaterThan" allowBlank="1" showInputMessage="1" showErrorMessage="1" error="This cell must contain a dollar figure" xr:uid="{4610807F-192C-41A0-997B-D748CAC8A274}">
          <x14:formula1>
            <xm:f>#REF!</xm:f>
          </x14:formula1>
          <xm:sqref>B11:B12 B14:B41</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12328E6B-AD01-410B-A8DA-0EF14C6B5AC1}">
          <x14:formula1>
            <xm:f>#REF!</xm:f>
          </x14:formula1>
          <xm:sqref>B7:E7</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C9CE7DCB-EA46-4ADC-AC58-D28E01CE643D}">
          <x14:formula1>
            <xm:f>#REF!</xm:f>
          </x14:formula1>
          <xm:sqref>B6:E6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7807-5FE2-4127-B648-548690B3D479}">
  <sheetPr>
    <tabColor theme="3" tint="0.39997558519241921"/>
  </sheetPr>
  <dimension ref="A1:M91"/>
  <sheetViews>
    <sheetView workbookViewId="0">
      <selection sqref="A1:E1"/>
    </sheetView>
  </sheetViews>
  <sheetFormatPr defaultColWidth="0" defaultRowHeight="0" zeroHeight="1" x14ac:dyDescent="0.2"/>
  <cols>
    <col min="1" max="1" width="35.5703125" customWidth="1"/>
    <col min="2" max="2" width="14.42578125" customWidth="1"/>
    <col min="3" max="3" width="71.42578125" customWidth="1"/>
    <col min="4" max="4" width="50" customWidth="1"/>
    <col min="5" max="5" width="21.42578125" customWidth="1"/>
    <col min="6" max="6" width="36.85546875" customWidth="1"/>
    <col min="7" max="10" width="9.140625" hidden="1"/>
    <col min="14" max="16384" width="9.140625" hidden="1"/>
  </cols>
  <sheetData>
    <row r="1" spans="1:6" ht="26.25" customHeight="1" x14ac:dyDescent="0.2">
      <c r="A1" s="96" t="s">
        <v>32</v>
      </c>
      <c r="B1" s="96"/>
      <c r="C1" s="96"/>
      <c r="D1" s="96"/>
      <c r="E1" s="96"/>
    </row>
    <row r="2" spans="1:6" ht="21" customHeight="1" x14ac:dyDescent="0.2">
      <c r="A2" s="3" t="s">
        <v>1</v>
      </c>
      <c r="B2" s="97" t="s">
        <v>2</v>
      </c>
      <c r="C2" s="97"/>
      <c r="D2" s="97"/>
      <c r="E2" s="97"/>
    </row>
    <row r="3" spans="1:6" ht="21" customHeight="1" x14ac:dyDescent="0.2">
      <c r="A3" s="3" t="s">
        <v>33</v>
      </c>
      <c r="B3" s="97" t="s">
        <v>4</v>
      </c>
      <c r="C3" s="97"/>
      <c r="D3" s="97"/>
      <c r="E3" s="97"/>
    </row>
    <row r="4" spans="1:6" ht="21" customHeight="1" x14ac:dyDescent="0.2">
      <c r="A4" s="3" t="s">
        <v>34</v>
      </c>
      <c r="B4" s="98">
        <v>44743</v>
      </c>
      <c r="C4" s="98"/>
      <c r="D4" s="98"/>
      <c r="E4" s="98"/>
    </row>
    <row r="5" spans="1:6" ht="21" customHeight="1" x14ac:dyDescent="0.2">
      <c r="A5" s="3" t="s">
        <v>35</v>
      </c>
      <c r="B5" s="98">
        <v>45107</v>
      </c>
      <c r="C5" s="98"/>
      <c r="D5" s="98"/>
      <c r="E5" s="98"/>
    </row>
    <row r="6" spans="1:6" ht="21" customHeight="1" x14ac:dyDescent="0.2">
      <c r="A6" s="3" t="s">
        <v>36</v>
      </c>
      <c r="B6" s="94" t="s">
        <v>26</v>
      </c>
      <c r="C6" s="94"/>
      <c r="D6" s="94"/>
      <c r="E6" s="94"/>
      <c r="F6" s="18"/>
    </row>
    <row r="7" spans="1:6" ht="21" customHeight="1" x14ac:dyDescent="0.2">
      <c r="A7" s="3" t="s">
        <v>7</v>
      </c>
      <c r="B7" s="94" t="s">
        <v>27</v>
      </c>
      <c r="C7" s="94"/>
      <c r="D7" s="94"/>
      <c r="E7" s="94"/>
      <c r="F7" s="18"/>
    </row>
    <row r="8" spans="1:6" ht="35.25" customHeight="1" x14ac:dyDescent="0.2">
      <c r="A8" s="103" t="s">
        <v>60</v>
      </c>
      <c r="B8" s="103"/>
      <c r="C8" s="110"/>
      <c r="D8" s="110"/>
      <c r="E8" s="110"/>
    </row>
    <row r="9" spans="1:6" ht="35.25" customHeight="1" x14ac:dyDescent="0.2">
      <c r="A9" s="111" t="s">
        <v>61</v>
      </c>
      <c r="B9" s="112"/>
      <c r="C9" s="112"/>
      <c r="D9" s="112"/>
      <c r="E9" s="112"/>
    </row>
    <row r="10" spans="1:6" ht="27" customHeight="1" x14ac:dyDescent="0.2">
      <c r="A10" s="19" t="s">
        <v>40</v>
      </c>
      <c r="B10" s="19" t="s">
        <v>13</v>
      </c>
      <c r="C10" s="19" t="s">
        <v>62</v>
      </c>
      <c r="D10" s="19" t="s">
        <v>63</v>
      </c>
      <c r="E10" s="19" t="s">
        <v>44</v>
      </c>
      <c r="F10" s="15"/>
    </row>
    <row r="11" spans="1:6" s="2" customFormat="1" ht="12.75" hidden="1" x14ac:dyDescent="0.2">
      <c r="A11" s="60"/>
      <c r="B11" s="57"/>
      <c r="C11" s="61"/>
      <c r="D11" s="61"/>
      <c r="E11" s="62"/>
    </row>
    <row r="12" spans="1:6" s="2" customFormat="1" ht="12.75" x14ac:dyDescent="0.2">
      <c r="A12" s="85"/>
      <c r="B12" s="75"/>
      <c r="C12" s="74"/>
      <c r="D12" s="74"/>
      <c r="E12" s="89"/>
    </row>
    <row r="13" spans="1:6" s="2" customFormat="1" ht="12.75" x14ac:dyDescent="0.2">
      <c r="A13" s="85" t="s">
        <v>151</v>
      </c>
      <c r="B13" s="75">
        <v>38.85</v>
      </c>
      <c r="C13" s="74" t="s">
        <v>145</v>
      </c>
      <c r="D13" s="74" t="s">
        <v>146</v>
      </c>
      <c r="E13" s="74" t="s">
        <v>77</v>
      </c>
    </row>
    <row r="14" spans="1:6" s="2" customFormat="1" ht="12.75" x14ac:dyDescent="0.2">
      <c r="A14" s="85" t="s">
        <v>151</v>
      </c>
      <c r="B14" s="75">
        <v>38</v>
      </c>
      <c r="C14" s="74" t="s">
        <v>147</v>
      </c>
      <c r="D14" s="74" t="s">
        <v>148</v>
      </c>
      <c r="E14" s="74" t="s">
        <v>77</v>
      </c>
    </row>
    <row r="15" spans="1:6" s="2" customFormat="1" ht="12.75" x14ac:dyDescent="0.2">
      <c r="A15" s="85" t="s">
        <v>152</v>
      </c>
      <c r="B15" s="75">
        <v>46.28</v>
      </c>
      <c r="C15" s="74" t="s">
        <v>149</v>
      </c>
      <c r="D15" s="74" t="s">
        <v>146</v>
      </c>
      <c r="E15" s="74" t="s">
        <v>77</v>
      </c>
    </row>
    <row r="16" spans="1:6" s="2" customFormat="1" ht="12.75" x14ac:dyDescent="0.2">
      <c r="A16" s="85" t="s">
        <v>152</v>
      </c>
      <c r="B16" s="75">
        <v>44.96</v>
      </c>
      <c r="C16" s="74" t="s">
        <v>150</v>
      </c>
      <c r="D16" s="74" t="s">
        <v>148</v>
      </c>
      <c r="E16" s="74" t="s">
        <v>77</v>
      </c>
    </row>
    <row r="17" spans="1:5" s="2" customFormat="1" ht="38.25" x14ac:dyDescent="0.2">
      <c r="A17" s="85">
        <v>44845</v>
      </c>
      <c r="B17" s="75">
        <v>395.3</v>
      </c>
      <c r="C17" s="78" t="s">
        <v>301</v>
      </c>
      <c r="D17" s="74" t="s">
        <v>302</v>
      </c>
      <c r="E17" s="89" t="s">
        <v>303</v>
      </c>
    </row>
    <row r="18" spans="1:5" s="2" customFormat="1" ht="12.75" x14ac:dyDescent="0.2">
      <c r="A18" s="85" t="s">
        <v>304</v>
      </c>
      <c r="B18" s="75">
        <v>149.36000000000001</v>
      </c>
      <c r="C18" s="74" t="s">
        <v>145</v>
      </c>
      <c r="D18" s="74" t="s">
        <v>146</v>
      </c>
      <c r="E18" s="74" t="s">
        <v>77</v>
      </c>
    </row>
    <row r="19" spans="1:5" s="2" customFormat="1" ht="12.75" x14ac:dyDescent="0.2">
      <c r="A19" s="85" t="s">
        <v>304</v>
      </c>
      <c r="B19" s="75">
        <v>175.84</v>
      </c>
      <c r="C19" s="74" t="s">
        <v>147</v>
      </c>
      <c r="D19" s="74" t="s">
        <v>148</v>
      </c>
      <c r="E19" s="74" t="s">
        <v>77</v>
      </c>
    </row>
    <row r="20" spans="1:5" s="2" customFormat="1" ht="12.75" x14ac:dyDescent="0.2">
      <c r="A20" s="85" t="s">
        <v>305</v>
      </c>
      <c r="B20" s="75">
        <v>79.760000000000005</v>
      </c>
      <c r="C20" s="74" t="s">
        <v>149</v>
      </c>
      <c r="D20" s="74" t="s">
        <v>146</v>
      </c>
      <c r="E20" s="74" t="s">
        <v>77</v>
      </c>
    </row>
    <row r="21" spans="1:5" s="2" customFormat="1" ht="12.75" x14ac:dyDescent="0.2">
      <c r="A21" s="85" t="s">
        <v>305</v>
      </c>
      <c r="B21" s="75">
        <v>80.709999999999994</v>
      </c>
      <c r="C21" s="74" t="s">
        <v>150</v>
      </c>
      <c r="D21" s="74" t="s">
        <v>148</v>
      </c>
      <c r="E21" s="74" t="s">
        <v>77</v>
      </c>
    </row>
    <row r="22" spans="1:5" s="2" customFormat="1" ht="12.75" x14ac:dyDescent="0.2">
      <c r="A22" s="85" t="s">
        <v>306</v>
      </c>
      <c r="B22" s="75">
        <v>38</v>
      </c>
      <c r="C22" s="74" t="s">
        <v>149</v>
      </c>
      <c r="D22" s="74" t="s">
        <v>146</v>
      </c>
      <c r="E22" s="74" t="s">
        <v>77</v>
      </c>
    </row>
    <row r="23" spans="1:5" s="2" customFormat="1" ht="12.75" x14ac:dyDescent="0.2">
      <c r="A23" s="85" t="s">
        <v>306</v>
      </c>
      <c r="B23" s="75">
        <v>38.17</v>
      </c>
      <c r="C23" s="74" t="s">
        <v>150</v>
      </c>
      <c r="D23" s="74" t="s">
        <v>148</v>
      </c>
      <c r="E23" s="74" t="s">
        <v>77</v>
      </c>
    </row>
    <row r="24" spans="1:5" s="2" customFormat="1" ht="12.75" x14ac:dyDescent="0.2">
      <c r="A24" s="85">
        <v>44954</v>
      </c>
      <c r="B24" s="75">
        <v>81.22</v>
      </c>
      <c r="C24" s="78" t="s">
        <v>341</v>
      </c>
      <c r="D24" s="74" t="s">
        <v>342</v>
      </c>
      <c r="E24" s="89"/>
    </row>
    <row r="25" spans="1:5" s="2" customFormat="1" ht="12.75" x14ac:dyDescent="0.2">
      <c r="A25" s="85">
        <v>44985</v>
      </c>
      <c r="B25" s="75">
        <v>101.32</v>
      </c>
      <c r="C25" s="74" t="s">
        <v>343</v>
      </c>
      <c r="D25" s="74" t="s">
        <v>342</v>
      </c>
      <c r="E25" s="74"/>
    </row>
    <row r="26" spans="1:5" s="2" customFormat="1" ht="12.75" x14ac:dyDescent="0.2">
      <c r="A26" s="85">
        <v>45013</v>
      </c>
      <c r="B26" s="75">
        <v>38</v>
      </c>
      <c r="C26" s="74" t="s">
        <v>344</v>
      </c>
      <c r="D26" s="74" t="s">
        <v>342</v>
      </c>
      <c r="E26" s="74"/>
    </row>
    <row r="27" spans="1:5" s="2" customFormat="1" ht="12.75" x14ac:dyDescent="0.2">
      <c r="A27" s="85">
        <v>45044</v>
      </c>
      <c r="B27" s="75">
        <v>43.62</v>
      </c>
      <c r="C27" s="78" t="s">
        <v>454</v>
      </c>
      <c r="D27" s="74" t="s">
        <v>146</v>
      </c>
      <c r="E27" s="89" t="s">
        <v>455</v>
      </c>
    </row>
    <row r="28" spans="1:5" s="2" customFormat="1" ht="12.75" x14ac:dyDescent="0.2">
      <c r="A28" s="85">
        <v>45074</v>
      </c>
      <c r="B28" s="75">
        <v>44.84</v>
      </c>
      <c r="C28" s="74" t="s">
        <v>456</v>
      </c>
      <c r="D28" s="74" t="s">
        <v>146</v>
      </c>
      <c r="E28" s="74" t="s">
        <v>455</v>
      </c>
    </row>
    <row r="29" spans="1:5" s="2" customFormat="1" ht="12.75" x14ac:dyDescent="0.2">
      <c r="A29" s="85">
        <v>45105</v>
      </c>
      <c r="B29" s="75">
        <v>133.49</v>
      </c>
      <c r="C29" s="74" t="s">
        <v>457</v>
      </c>
      <c r="D29" s="74" t="s">
        <v>146</v>
      </c>
      <c r="E29" s="74" t="s">
        <v>455</v>
      </c>
    </row>
    <row r="30" spans="1:5" s="2" customFormat="1" ht="12.75" x14ac:dyDescent="0.2">
      <c r="A30" s="78"/>
      <c r="B30" s="75"/>
      <c r="C30" s="79"/>
      <c r="D30" s="79"/>
      <c r="E30" s="80"/>
    </row>
    <row r="31" spans="1:5" s="2" customFormat="1" ht="12.75" hidden="1" x14ac:dyDescent="0.2">
      <c r="A31" s="60"/>
      <c r="B31" s="57"/>
      <c r="C31" s="61"/>
      <c r="D31" s="61"/>
      <c r="E31" s="62"/>
    </row>
    <row r="32" spans="1:5" ht="34.5" customHeight="1" x14ac:dyDescent="0.2">
      <c r="A32" s="33" t="s">
        <v>64</v>
      </c>
      <c r="B32" s="42">
        <f>SUM(B11:B31)</f>
        <v>1567.7199999999998</v>
      </c>
      <c r="C32" s="46"/>
      <c r="D32" s="100"/>
      <c r="E32" s="100"/>
    </row>
    <row r="33" spans="1:6" ht="14.1" customHeight="1" x14ac:dyDescent="0.2">
      <c r="B33" s="12"/>
      <c r="C33" s="12"/>
      <c r="D33" s="12"/>
      <c r="E33" s="12"/>
    </row>
    <row r="34" spans="1:6" ht="12.75" x14ac:dyDescent="0.2">
      <c r="A34" s="13"/>
      <c r="B34" s="12"/>
      <c r="C34" s="12"/>
      <c r="D34" s="12"/>
      <c r="E34" s="12"/>
    </row>
    <row r="35" spans="1:6" ht="12.6" customHeight="1" x14ac:dyDescent="0.2">
      <c r="A35" s="15"/>
      <c r="B35" s="12"/>
      <c r="C35" s="12"/>
      <c r="D35" s="12"/>
      <c r="E35" s="12"/>
    </row>
    <row r="36" spans="1:6" ht="12.75" x14ac:dyDescent="0.2">
      <c r="A36" s="15"/>
      <c r="B36" s="14"/>
      <c r="C36" s="12"/>
      <c r="D36" s="12"/>
      <c r="E36" s="12"/>
      <c r="F36" s="12"/>
    </row>
    <row r="37" spans="1:6" ht="12.75" x14ac:dyDescent="0.2">
      <c r="A37" s="15"/>
      <c r="C37" s="12"/>
      <c r="D37" s="12"/>
      <c r="E37" s="12"/>
      <c r="F37" s="12"/>
    </row>
    <row r="38" spans="1:6" ht="12.75" customHeight="1" x14ac:dyDescent="0.2">
      <c r="A38" s="15"/>
      <c r="B38" s="20"/>
      <c r="C38" s="17"/>
      <c r="D38" s="17"/>
      <c r="E38" s="17"/>
      <c r="F38" s="17"/>
    </row>
    <row r="39" spans="1:6" ht="12.75" x14ac:dyDescent="0.2">
      <c r="B39" s="21"/>
      <c r="C39" s="12"/>
      <c r="D39" s="12"/>
      <c r="E39" s="12"/>
    </row>
    <row r="40" spans="1:6" ht="12.75" hidden="1" x14ac:dyDescent="0.2">
      <c r="A40" s="12"/>
      <c r="B40" s="12"/>
      <c r="C40" s="12"/>
      <c r="D40" s="12"/>
    </row>
    <row r="41" spans="1:6" ht="12.75" hidden="1" customHeight="1" x14ac:dyDescent="0.2"/>
    <row r="42" spans="1:6" ht="12.75" hidden="1" x14ac:dyDescent="0.2">
      <c r="A42" s="12"/>
      <c r="B42" s="12"/>
      <c r="C42" s="12"/>
      <c r="D42" s="12"/>
      <c r="E42" s="12"/>
    </row>
    <row r="43" spans="1:6" ht="12.75" hidden="1" x14ac:dyDescent="0.2">
      <c r="A43" s="12"/>
      <c r="B43" s="12"/>
      <c r="C43" s="12"/>
      <c r="D43" s="12"/>
      <c r="E43" s="12"/>
    </row>
    <row r="44" spans="1:6" ht="12.75" hidden="1" x14ac:dyDescent="0.2">
      <c r="A44" s="12"/>
      <c r="B44" s="12"/>
      <c r="C44" s="12"/>
      <c r="D44" s="12"/>
      <c r="E44" s="12"/>
    </row>
    <row r="45" spans="1:6" ht="12.75" hidden="1" x14ac:dyDescent="0.2">
      <c r="A45" s="12"/>
      <c r="B45" s="12"/>
      <c r="C45" s="12"/>
      <c r="D45" s="12"/>
      <c r="E45" s="12"/>
    </row>
    <row r="46" spans="1:6" ht="12.75" hidden="1" x14ac:dyDescent="0.2">
      <c r="A46" s="12"/>
      <c r="B46" s="12"/>
      <c r="C46" s="12"/>
      <c r="D46" s="12"/>
      <c r="E46" s="12"/>
    </row>
    <row r="47" spans="1:6" ht="12.75" x14ac:dyDescent="0.2"/>
    <row r="48" spans="1:6" ht="12.75" x14ac:dyDescent="0.2"/>
    <row r="49" customFormat="1" ht="12.75" x14ac:dyDescent="0.2"/>
    <row r="50" customFormat="1" ht="12.75" x14ac:dyDescent="0.2"/>
    <row r="51" customFormat="1" ht="12.75" x14ac:dyDescent="0.2"/>
    <row r="52" customFormat="1" ht="12.75" x14ac:dyDescent="0.2"/>
    <row r="53" customFormat="1" ht="12.75" x14ac:dyDescent="0.2"/>
    <row r="54" customFormat="1" ht="12.75" x14ac:dyDescent="0.2"/>
    <row r="55" customFormat="1" ht="12.75" x14ac:dyDescent="0.2"/>
    <row r="56" customFormat="1" ht="12.75" x14ac:dyDescent="0.2"/>
    <row r="57" customFormat="1" ht="12.75" x14ac:dyDescent="0.2"/>
    <row r="58" customFormat="1" ht="12.75" x14ac:dyDescent="0.2"/>
    <row r="59" customFormat="1" ht="12.75" x14ac:dyDescent="0.2"/>
    <row r="60" customFormat="1" ht="12.75" x14ac:dyDescent="0.2"/>
    <row r="61" customFormat="1" ht="12.75" x14ac:dyDescent="0.2"/>
    <row r="62" customFormat="1" ht="12.75" x14ac:dyDescent="0.2"/>
    <row r="63" customFormat="1" ht="12.75" x14ac:dyDescent="0.2"/>
    <row r="64" customFormat="1" ht="12.75" x14ac:dyDescent="0.2"/>
    <row r="65" customFormat="1" ht="12.75" x14ac:dyDescent="0.2"/>
    <row r="66" customFormat="1" ht="12.75" x14ac:dyDescent="0.2"/>
    <row r="67" customFormat="1" ht="12.75" x14ac:dyDescent="0.2"/>
    <row r="68" customFormat="1" ht="12.75" x14ac:dyDescent="0.2"/>
    <row r="69" customFormat="1" ht="12.75" x14ac:dyDescent="0.2"/>
    <row r="70" customFormat="1" ht="12.75" x14ac:dyDescent="0.2"/>
    <row r="71" customFormat="1" ht="12.75" x14ac:dyDescent="0.2"/>
    <row r="72" customFormat="1" ht="12.75" x14ac:dyDescent="0.2"/>
    <row r="73" customFormat="1" ht="12.75" x14ac:dyDescent="0.2"/>
    <row r="74" customFormat="1" ht="12.75" x14ac:dyDescent="0.2"/>
    <row r="75" customFormat="1" ht="12.75" x14ac:dyDescent="0.2"/>
    <row r="76" customFormat="1" ht="12.75" x14ac:dyDescent="0.2"/>
    <row r="77" customFormat="1" ht="12.75" x14ac:dyDescent="0.2"/>
    <row r="78" customFormat="1" ht="12.75" x14ac:dyDescent="0.2"/>
    <row r="79" customFormat="1" ht="12.75" x14ac:dyDescent="0.2"/>
    <row r="80" customFormat="1" ht="12.75" x14ac:dyDescent="0.2"/>
    <row r="81" customFormat="1" ht="12.75" x14ac:dyDescent="0.2"/>
    <row r="82" customFormat="1" ht="12.75" x14ac:dyDescent="0.2"/>
    <row r="83" customFormat="1" ht="12.75" x14ac:dyDescent="0.2"/>
    <row r="84" customFormat="1" ht="12.75" x14ac:dyDescent="0.2"/>
    <row r="85" customFormat="1" ht="12.75" x14ac:dyDescent="0.2"/>
    <row r="86" customFormat="1" ht="12.75" x14ac:dyDescent="0.2"/>
    <row r="87" customFormat="1" ht="12.75" x14ac:dyDescent="0.2"/>
    <row r="88" customFormat="1" ht="12.75" x14ac:dyDescent="0.2"/>
    <row r="89" customFormat="1" ht="12.75" x14ac:dyDescent="0.2"/>
    <row r="90" customFormat="1" ht="12.75" x14ac:dyDescent="0.2"/>
    <row r="91" customFormat="1" ht="12.75" x14ac:dyDescent="0.2"/>
  </sheetData>
  <mergeCells count="10">
    <mergeCell ref="B7:E7"/>
    <mergeCell ref="A8:E8"/>
    <mergeCell ref="A9:E9"/>
    <mergeCell ref="D32:E32"/>
    <mergeCell ref="A1:E1"/>
    <mergeCell ref="B2:E2"/>
    <mergeCell ref="B3:E3"/>
    <mergeCell ref="B4:E4"/>
    <mergeCell ref="B5:E5"/>
    <mergeCell ref="B6:E6"/>
  </mergeCells>
  <dataValidations count="6">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30" xr:uid="{36F9E38A-B125-4DBF-AB79-F03B1F62E073}">
      <formula1>$B$4</formula1>
      <formula2>$B$5</formula2>
    </dataValidation>
    <dataValidation allowBlank="1" showInputMessage="1" showErrorMessage="1" prompt="Insert additional rows as needed:_x000a_- 'right click' on a row number (left of screen)_x000a_- select 'Insert' (this will insert a row above it)" sqref="A10" xr:uid="{57A0999B-9D5B-40BC-ACCD-A3FF2CB24C24}"/>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1 A13:A29 A11" xr:uid="{7C3C9C7A-6F69-4B07-84BC-8F05E674D766}">
      <formula1>$B$4</formula1>
      <formula2>$B$5</formula2>
    </dataValidation>
    <dataValidation allowBlank="1" showInputMessage="1" showErrorMessage="1" prompt="Headings on following tabs will pre populate with what you enter here_x000a__x000a_Update if a shorter or different period is covered" sqref="B4:E5" xr:uid="{9A730D1D-9DA0-4B32-801B-72B89D89C5F6}"/>
    <dataValidation allowBlank="1" showInputMessage="1" showErrorMessage="1" prompt="Headings on following tabs will pre populate with what you enter here_x000a__x000a_Create a new workbook for a new Chief Executive" sqref="B3:E3" xr:uid="{BBF25639-8FC0-4D99-92E7-CF43F0E90C8C}"/>
    <dataValidation allowBlank="1" showInputMessage="1" showErrorMessage="1" prompt="Headings on following tabs will pre populate with what you enter here" sqref="B2:E2" xr:uid="{B1934C3F-9EBA-402D-8E05-7CCA22783BB9}"/>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decimal" operator="greaterThan" allowBlank="1" showInputMessage="1" showErrorMessage="1" error="This cell must contain a dollar figure" xr:uid="{AFC7784E-4487-403C-8145-BC1AE732C4D7}">
          <x14:formula1>
            <xm:f>#REF!</xm:f>
          </x14:formula1>
          <xm:sqref>B11 B13:B31</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D05C7EF3-2DE7-463B-8ABD-FB86AF1083C7}">
          <x14:formula1>
            <xm:f>#REF!</xm:f>
          </x14:formula1>
          <xm:sqref>B7:E7</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88E6083C-9FB4-4F87-882A-52FF7BDDCB93}">
          <x14:formula1>
            <xm:f>#REF!</xm:f>
          </x14:formula1>
          <xm:sqref>B6:E6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7"/>
  <sheetViews>
    <sheetView zoomScaleNormal="100" workbookViewId="0">
      <selection sqref="A1:F1"/>
    </sheetView>
  </sheetViews>
  <sheetFormatPr defaultColWidth="0" defaultRowHeight="12.75" zeroHeight="1" x14ac:dyDescent="0.2"/>
  <cols>
    <col min="1" max="1" width="35.5703125" customWidth="1"/>
    <col min="2" max="2" width="46.85546875" customWidth="1"/>
    <col min="3" max="3" width="22.140625" customWidth="1"/>
    <col min="4" max="4" width="25.42578125" customWidth="1"/>
    <col min="5" max="6" width="35.5703125" customWidth="1"/>
    <col min="7" max="7" width="38" customWidth="1"/>
    <col min="8" max="10" width="9.140625" hidden="1" customWidth="1"/>
    <col min="11" max="15" width="0" hidden="1" customWidth="1"/>
  </cols>
  <sheetData>
    <row r="1" spans="1:6" ht="26.25" customHeight="1" x14ac:dyDescent="0.2">
      <c r="A1" s="96" t="s">
        <v>65</v>
      </c>
      <c r="B1" s="96"/>
      <c r="C1" s="96"/>
      <c r="D1" s="96"/>
      <c r="E1" s="96"/>
      <c r="F1" s="96"/>
    </row>
    <row r="2" spans="1:6" ht="21" customHeight="1" x14ac:dyDescent="0.2">
      <c r="A2" s="3" t="s">
        <v>1</v>
      </c>
      <c r="B2" s="99" t="e">
        <f>#REF!</f>
        <v>#REF!</v>
      </c>
      <c r="C2" s="99"/>
      <c r="D2" s="99"/>
      <c r="E2" s="99"/>
      <c r="F2" s="99"/>
    </row>
    <row r="3" spans="1:6" ht="21" customHeight="1" x14ac:dyDescent="0.2">
      <c r="A3" s="3" t="s">
        <v>33</v>
      </c>
      <c r="B3" s="99" t="e">
        <f>#REF!</f>
        <v>#REF!</v>
      </c>
      <c r="C3" s="99"/>
      <c r="D3" s="99"/>
      <c r="E3" s="99"/>
      <c r="F3" s="99"/>
    </row>
    <row r="4" spans="1:6" ht="21" customHeight="1" x14ac:dyDescent="0.2">
      <c r="A4" s="3" t="s">
        <v>34</v>
      </c>
      <c r="B4" s="99" t="e">
        <f>#REF!</f>
        <v>#REF!</v>
      </c>
      <c r="C4" s="99"/>
      <c r="D4" s="99"/>
      <c r="E4" s="99"/>
      <c r="F4" s="99"/>
    </row>
    <row r="5" spans="1:6" ht="21" customHeight="1" x14ac:dyDescent="0.2">
      <c r="A5" s="3" t="s">
        <v>35</v>
      </c>
      <c r="B5" s="99" t="e">
        <f>#REF!</f>
        <v>#REF!</v>
      </c>
      <c r="C5" s="99"/>
      <c r="D5" s="99"/>
      <c r="E5" s="99"/>
      <c r="F5" s="99"/>
    </row>
    <row r="6" spans="1:6" ht="21" customHeight="1" x14ac:dyDescent="0.2">
      <c r="A6" s="3" t="s">
        <v>66</v>
      </c>
      <c r="B6" s="94" t="s">
        <v>26</v>
      </c>
      <c r="C6" s="94"/>
      <c r="D6" s="94"/>
      <c r="E6" s="94"/>
      <c r="F6" s="94"/>
    </row>
    <row r="7" spans="1:6" ht="21" customHeight="1" x14ac:dyDescent="0.2">
      <c r="A7" s="3" t="s">
        <v>7</v>
      </c>
      <c r="B7" s="94" t="s">
        <v>27</v>
      </c>
      <c r="C7" s="94"/>
      <c r="D7" s="94"/>
      <c r="E7" s="94"/>
      <c r="F7" s="94"/>
    </row>
    <row r="8" spans="1:6" ht="36" customHeight="1" x14ac:dyDescent="0.2">
      <c r="A8" s="103" t="s">
        <v>67</v>
      </c>
      <c r="B8" s="103"/>
      <c r="C8" s="103"/>
      <c r="D8" s="103"/>
      <c r="E8" s="103"/>
      <c r="F8" s="103"/>
    </row>
    <row r="9" spans="1:6" ht="36" customHeight="1" x14ac:dyDescent="0.2">
      <c r="A9" s="111" t="s">
        <v>68</v>
      </c>
      <c r="B9" s="112"/>
      <c r="C9" s="112"/>
      <c r="D9" s="112"/>
      <c r="E9" s="112"/>
      <c r="F9" s="112"/>
    </row>
    <row r="10" spans="1:6" ht="39" customHeight="1" x14ac:dyDescent="0.2">
      <c r="A10" s="19" t="s">
        <v>40</v>
      </c>
      <c r="B10" s="69" t="s">
        <v>69</v>
      </c>
      <c r="C10" s="69" t="s">
        <v>70</v>
      </c>
      <c r="D10" s="69" t="s">
        <v>71</v>
      </c>
      <c r="E10" s="69" t="s">
        <v>72</v>
      </c>
      <c r="F10" s="69" t="s">
        <v>73</v>
      </c>
    </row>
    <row r="11" spans="1:6" s="2" customFormat="1" hidden="1" x14ac:dyDescent="0.2">
      <c r="A11" s="56"/>
      <c r="B11" s="61"/>
      <c r="C11" s="63"/>
      <c r="D11" s="61"/>
      <c r="E11" s="64"/>
      <c r="F11" s="62"/>
    </row>
    <row r="12" spans="1:6" s="2" customFormat="1" x14ac:dyDescent="0.2">
      <c r="A12" s="74"/>
      <c r="B12" s="81"/>
      <c r="C12" s="82"/>
      <c r="D12" s="81"/>
      <c r="E12" s="83"/>
      <c r="F12" s="84"/>
    </row>
    <row r="13" spans="1:6" s="2" customFormat="1" x14ac:dyDescent="0.2">
      <c r="A13" s="74"/>
      <c r="B13" s="81"/>
      <c r="C13" s="82"/>
      <c r="D13" s="81"/>
      <c r="E13" s="83"/>
      <c r="F13" s="84"/>
    </row>
    <row r="14" spans="1:6" s="2" customFormat="1" x14ac:dyDescent="0.2">
      <c r="A14" s="74"/>
      <c r="B14" s="81"/>
      <c r="C14" s="82"/>
      <c r="D14" s="81"/>
      <c r="E14" s="83"/>
      <c r="F14" s="84"/>
    </row>
    <row r="15" spans="1:6" s="2" customFormat="1" x14ac:dyDescent="0.2">
      <c r="A15" s="74"/>
      <c r="B15" s="81"/>
      <c r="C15" s="82"/>
      <c r="D15" s="81"/>
      <c r="E15" s="83"/>
      <c r="F15" s="84"/>
    </row>
    <row r="16" spans="1:6" s="2" customFormat="1" x14ac:dyDescent="0.2">
      <c r="A16" s="74"/>
      <c r="B16" s="81"/>
      <c r="C16" s="82"/>
      <c r="D16" s="81"/>
      <c r="E16" s="83"/>
      <c r="F16" s="84"/>
    </row>
    <row r="17" spans="1:7" s="2" customFormat="1" x14ac:dyDescent="0.2">
      <c r="A17" s="74"/>
      <c r="B17" s="81"/>
      <c r="C17" s="82"/>
      <c r="D17" s="81"/>
      <c r="E17" s="83"/>
      <c r="F17" s="84"/>
    </row>
    <row r="18" spans="1:7" s="2" customFormat="1" x14ac:dyDescent="0.2">
      <c r="A18" s="74"/>
      <c r="B18" s="81"/>
      <c r="C18" s="82"/>
      <c r="D18" s="81"/>
      <c r="E18" s="83"/>
      <c r="F18" s="84"/>
    </row>
    <row r="19" spans="1:7" s="2" customFormat="1" x14ac:dyDescent="0.2">
      <c r="A19" s="74"/>
      <c r="B19" s="81"/>
      <c r="C19" s="82"/>
      <c r="D19" s="81"/>
      <c r="E19" s="83"/>
      <c r="F19" s="84"/>
    </row>
    <row r="20" spans="1:7" s="2" customFormat="1" x14ac:dyDescent="0.2">
      <c r="A20" s="74"/>
      <c r="B20" s="81"/>
      <c r="C20" s="82"/>
      <c r="D20" s="81"/>
      <c r="E20" s="83"/>
      <c r="F20" s="84"/>
    </row>
    <row r="21" spans="1:7" s="2" customFormat="1" x14ac:dyDescent="0.2">
      <c r="A21" s="74"/>
      <c r="B21" s="81"/>
      <c r="C21" s="82"/>
      <c r="D21" s="81"/>
      <c r="E21" s="83"/>
      <c r="F21" s="84"/>
    </row>
    <row r="22" spans="1:7" s="2" customFormat="1" x14ac:dyDescent="0.2">
      <c r="A22" s="74"/>
      <c r="B22" s="81"/>
      <c r="C22" s="82"/>
      <c r="D22" s="81"/>
      <c r="E22" s="83"/>
      <c r="F22" s="84"/>
    </row>
    <row r="23" spans="1:7" s="2" customFormat="1" x14ac:dyDescent="0.2">
      <c r="A23" s="74"/>
      <c r="B23" s="81"/>
      <c r="C23" s="82"/>
      <c r="D23" s="81"/>
      <c r="E23" s="83"/>
      <c r="F23" s="84"/>
    </row>
    <row r="24" spans="1:7" s="2" customFormat="1" hidden="1" x14ac:dyDescent="0.2">
      <c r="A24" s="56"/>
      <c r="B24" s="61"/>
      <c r="C24" s="63"/>
      <c r="D24" s="61"/>
      <c r="E24" s="64"/>
      <c r="F24" s="62"/>
    </row>
    <row r="25" spans="1:7" ht="34.5" customHeight="1" x14ac:dyDescent="0.2">
      <c r="A25" s="70" t="s">
        <v>74</v>
      </c>
      <c r="B25" s="71" t="s">
        <v>75</v>
      </c>
      <c r="C25" s="72">
        <f>C26+C27</f>
        <v>0</v>
      </c>
      <c r="D25" s="73" t="e">
        <f>IF(SUBTOTAL(3,C11:C24)=SUBTOTAL(103,C11:C24),#REF!,#REF!)</f>
        <v>#REF!</v>
      </c>
      <c r="E25" s="100" t="e">
        <f>IF(#REF!=#REF!,#REF!,#REF!)</f>
        <v>#REF!</v>
      </c>
      <c r="F25" s="100"/>
      <c r="G25" s="2"/>
    </row>
    <row r="26" spans="1:7" ht="25.5" customHeight="1" x14ac:dyDescent="0.25">
      <c r="A26" s="34"/>
      <c r="B26" s="35" t="s">
        <v>29</v>
      </c>
      <c r="C26" s="36">
        <f>COUNTIF(C11:C24,#REF!)</f>
        <v>0</v>
      </c>
      <c r="D26" s="9"/>
      <c r="E26" s="10"/>
      <c r="F26" s="11"/>
    </row>
    <row r="27" spans="1:7" ht="25.5" customHeight="1" x14ac:dyDescent="0.25">
      <c r="A27" s="34"/>
      <c r="B27" s="35" t="s">
        <v>30</v>
      </c>
      <c r="C27" s="36">
        <f>COUNTIF(C11:C24,#REF!)</f>
        <v>0</v>
      </c>
      <c r="D27" s="9"/>
      <c r="E27" s="10"/>
      <c r="F27" s="11"/>
    </row>
    <row r="28" spans="1:7" x14ac:dyDescent="0.2">
      <c r="A28" s="12"/>
      <c r="B28" s="13"/>
      <c r="C28" s="12"/>
      <c r="D28" s="14"/>
      <c r="E28" s="14"/>
      <c r="F28" s="12"/>
    </row>
    <row r="29" spans="1:7" x14ac:dyDescent="0.2">
      <c r="A29" s="13"/>
      <c r="B29" s="13"/>
      <c r="C29" s="13"/>
      <c r="D29" s="13"/>
      <c r="E29" s="13"/>
      <c r="F29" s="13"/>
    </row>
    <row r="30" spans="1:7" ht="12.6" customHeight="1" x14ac:dyDescent="0.2">
      <c r="A30" s="15"/>
      <c r="B30" s="12"/>
      <c r="C30" s="12"/>
      <c r="D30" s="12"/>
      <c r="E30" s="12"/>
    </row>
    <row r="31" spans="1:7" x14ac:dyDescent="0.2">
      <c r="A31" s="15"/>
      <c r="B31" s="14"/>
      <c r="C31" s="12"/>
      <c r="D31" s="12"/>
      <c r="E31" s="12"/>
      <c r="F31" s="12"/>
    </row>
    <row r="32" spans="1:7" x14ac:dyDescent="0.2">
      <c r="A32" s="15"/>
      <c r="B32" s="16"/>
      <c r="C32" s="16"/>
      <c r="D32" s="16"/>
      <c r="E32" s="16"/>
      <c r="F32" s="16"/>
    </row>
    <row r="33" spans="1:6" ht="12.75" customHeight="1" x14ac:dyDescent="0.2">
      <c r="A33" s="15"/>
      <c r="B33" s="12"/>
      <c r="C33" s="12"/>
      <c r="D33" s="12"/>
      <c r="E33" s="12"/>
      <c r="F33" s="12"/>
    </row>
    <row r="34" spans="1:6" ht="12.95" customHeight="1" x14ac:dyDescent="0.2">
      <c r="A34" s="15"/>
      <c r="B34" s="12"/>
      <c r="C34" s="12"/>
      <c r="D34" s="12"/>
      <c r="E34" s="12"/>
      <c r="F34" s="12"/>
    </row>
    <row r="35" spans="1:6" x14ac:dyDescent="0.2">
      <c r="A35" s="15"/>
      <c r="C35" s="12"/>
      <c r="D35" s="12"/>
      <c r="E35" s="12"/>
      <c r="F35" s="12"/>
    </row>
    <row r="36" spans="1:6" ht="12.75" customHeight="1" x14ac:dyDescent="0.2">
      <c r="A36" s="15"/>
      <c r="B36" s="15"/>
      <c r="C36" s="17"/>
      <c r="D36" s="17"/>
      <c r="E36" s="17"/>
      <c r="F36" s="17"/>
    </row>
    <row r="37" spans="1:6" ht="12.75" customHeight="1" x14ac:dyDescent="0.2">
      <c r="A37" s="15"/>
      <c r="B37" s="15"/>
      <c r="C37" s="17"/>
      <c r="D37" s="17"/>
      <c r="E37" s="17"/>
      <c r="F37" s="17"/>
    </row>
    <row r="38" spans="1:6" ht="12.75" hidden="1" customHeight="1" x14ac:dyDescent="0.2">
      <c r="A38" s="15"/>
      <c r="B38" s="15"/>
      <c r="C38" s="17"/>
      <c r="D38" s="17"/>
      <c r="E38" s="17"/>
      <c r="F38" s="17"/>
    </row>
    <row r="41" spans="1:6" hidden="1" x14ac:dyDescent="0.2">
      <c r="A41" s="13"/>
      <c r="B41" s="13"/>
      <c r="C41" s="13"/>
      <c r="D41" s="13"/>
      <c r="E41" s="13"/>
      <c r="F41" s="13"/>
    </row>
    <row r="42" spans="1:6" hidden="1" x14ac:dyDescent="0.2">
      <c r="A42" s="13"/>
      <c r="B42" s="13"/>
      <c r="C42" s="13"/>
      <c r="D42" s="13"/>
      <c r="E42" s="13"/>
      <c r="F42" s="13"/>
    </row>
    <row r="43" spans="1:6" hidden="1" x14ac:dyDescent="0.2">
      <c r="A43" s="13"/>
      <c r="B43" s="13"/>
      <c r="C43" s="13"/>
      <c r="D43" s="13"/>
      <c r="E43" s="13"/>
      <c r="F43" s="13"/>
    </row>
    <row r="44" spans="1:6" hidden="1" x14ac:dyDescent="0.2">
      <c r="A44" s="13"/>
      <c r="B44" s="13"/>
      <c r="C44" s="13"/>
      <c r="D44" s="13"/>
      <c r="E44" s="13"/>
      <c r="F44" s="13"/>
    </row>
    <row r="45" spans="1:6" hidden="1" x14ac:dyDescent="0.2">
      <c r="A45" s="13"/>
      <c r="B45" s="13"/>
      <c r="C45" s="13"/>
      <c r="D45" s="13"/>
      <c r="E45" s="13"/>
      <c r="F45" s="13"/>
    </row>
    <row r="66" x14ac:dyDescent="0.2"/>
    <row r="67" x14ac:dyDescent="0.2"/>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#REF!</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#REF!</xm:f>
          </x14:formula1>
          <xm:sqref>B7:F7</xm:sqref>
        </x14:dataValidation>
        <x14:dataValidation type="list" allowBlank="1" showInputMessage="1" showErrorMessage="1" error="Use the drop down list (at the right of the cell)" xr:uid="{00000000-0002-0000-0500-000002000000}">
          <x14:formula1>
            <xm:f>#REF!</xm:f>
          </x14:formula1>
          <xm:sqref>C11:C24</xm:sqref>
        </x14:dataValidation>
        <x14:dataValidation type="list" errorStyle="information" operator="greaterThan" allowBlank="1" showInputMessage="1" prompt="Provide specific $ value if possible" xr:uid="{00000000-0002-0000-0500-000003000000}">
          <x14:formula1>
            <xm:f>#REF!</xm:f>
          </x14:formula1>
          <xm:sqref>E11:E24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25AF0599D10C4E8C62FEE3F4828763" ma:contentTypeVersion="8" ma:contentTypeDescription="Create a new document." ma:contentTypeScope="" ma:versionID="14944f809f13e3335f4f7dd907e513ee">
  <xsd:schema xmlns:xsd="http://www.w3.org/2001/XMLSchema" xmlns:xs="http://www.w3.org/2001/XMLSchema" xmlns:p="http://schemas.microsoft.com/office/2006/metadata/properties" xmlns:ns2="1161d57e-ac95-4d9d-9ef8-5a5951c6d75c" xmlns:ns3="b1e0d1a4-7ec3-4bd1-8d17-f25a2fe5ebba" targetNamespace="http://schemas.microsoft.com/office/2006/metadata/properties" ma:root="true" ma:fieldsID="b691f3b966a95b318b9a8cbe7c78b530" ns2:_="" ns3:_="">
    <xsd:import namespace="1161d57e-ac95-4d9d-9ef8-5a5951c6d75c"/>
    <xsd:import namespace="b1e0d1a4-7ec3-4bd1-8d17-f25a2fe5ebba"/>
    <xsd:element name="properties">
      <xsd:complexType>
        <xsd:sequence>
          <xsd:element name="documentManagement">
            <xsd:complexType>
              <xsd:all>
                <xsd:element ref="ns2:aa7c49aa6eb1460cb612f650f90660ce" minOccurs="0"/>
                <xsd:element ref="ns2:TaxCatchAll" minOccurs="0"/>
                <xsd:element ref="ns2:TaxCatchAllLabel" minOccurs="0"/>
                <xsd:element ref="ns2:pdd2002b5445457d92b9e684c33175b2"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1d57e-ac95-4d9d-9ef8-5a5951c6d75c" elementFormDefault="qualified">
    <xsd:import namespace="http://schemas.microsoft.com/office/2006/documentManagement/types"/>
    <xsd:import namespace="http://schemas.microsoft.com/office/infopath/2007/PartnerControls"/>
    <xsd:element name="aa7c49aa6eb1460cb612f650f90660ce" ma:index="8" nillable="true" ma:taxonomy="true" ma:internalName="aa7c49aa6eb1460cb612f650f90660ce" ma:taxonomyFieldName="Division" ma:displayName="Division" ma:default="" ma:fieldId="{aa7c49aa-6eb1-460c-b612-f650f90660ce}" ma:sspId="108190a9-8e58-4467-9414-9b8785624fc0" ma:termSetId="3369ef65-b757-4b0b-89a0-94e1e971fc56"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c27a765-d0b6-4cb0-8c9d-a8f27b3d9f7c}" ma:internalName="TaxCatchAll" ma:showField="CatchAllData" ma:web="1161d57e-ac95-4d9d-9ef8-5a5951c6d75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c27a765-d0b6-4cb0-8c9d-a8f27b3d9f7c}" ma:internalName="TaxCatchAllLabel" ma:readOnly="true" ma:showField="CatchAllDataLabel" ma:web="1161d57e-ac95-4d9d-9ef8-5a5951c6d75c">
      <xsd:complexType>
        <xsd:complexContent>
          <xsd:extension base="dms:MultiChoiceLookup">
            <xsd:sequence>
              <xsd:element name="Value" type="dms:Lookup" maxOccurs="unbounded" minOccurs="0" nillable="true"/>
            </xsd:sequence>
          </xsd:extension>
        </xsd:complexContent>
      </xsd:complexType>
    </xsd:element>
    <xsd:element name="pdd2002b5445457d92b9e684c33175b2" ma:index="12" nillable="true" ma:taxonomy="true" ma:internalName="pdd2002b5445457d92b9e684c33175b2" ma:taxonomyFieldName="Financial_x0020_Year" ma:displayName="Financial Year" ma:default="" ma:fieldId="{9dd2002b-5445-457d-92b9-e684c33175b2}" ma:sspId="108190a9-8e58-4467-9414-9b8785624fc0" ma:termSetId="6778c1df-05ef-4b72-9acb-8f87cd31ac65" ma:anchorId="00000000-0000-0000-0000-000000000000" ma:open="false" ma:isKeyword="false">
      <xsd:complexType>
        <xsd:sequence>
          <xsd:element ref="pc:Terms" minOccurs="0" maxOccurs="1"/>
        </xsd:sequence>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e0d1a4-7ec3-4bd1-8d17-f25a2fe5ebb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dd2002b5445457d92b9e684c33175b2 xmlns="1161d57e-ac95-4d9d-9ef8-5a5951c6d75c">
      <Terms xmlns="http://schemas.microsoft.com/office/infopath/2007/PartnerControls"/>
    </pdd2002b5445457d92b9e684c33175b2>
    <SharedWithUsers xmlns="1161d57e-ac95-4d9d-9ef8-5a5951c6d75c">
      <UserInfo>
        <DisplayName>Rony Bose</DisplayName>
        <AccountId>87</AccountId>
        <AccountType/>
      </UserInfo>
      <UserInfo>
        <DisplayName>Ross Copland</DisplayName>
        <AccountId>22</AccountId>
        <AccountType/>
      </UserInfo>
      <UserInfo>
        <DisplayName>SharingLinks.7a7259d6-0155-4e3c-9d15-7cf2b3a42f62.Flexible.31a345bc-e2dc-47e0-ae4f-264724e156e6</DisplayName>
        <AccountId>86</AccountId>
        <AccountType/>
      </UserInfo>
      <UserInfo>
        <DisplayName>Sarah McNaught</DisplayName>
        <AccountId>24</AccountId>
        <AccountType/>
      </UserInfo>
    </SharedWithUsers>
    <TaxCatchAll xmlns="1161d57e-ac95-4d9d-9ef8-5a5951c6d75c" xsi:nil="true"/>
    <aa7c49aa6eb1460cb612f650f90660ce xmlns="1161d57e-ac95-4d9d-9ef8-5a5951c6d75c">
      <Terms xmlns="http://schemas.microsoft.com/office/infopath/2007/PartnerControls"/>
    </aa7c49aa6eb1460cb612f650f90660ce>
  </documentManagement>
</p:properties>
</file>

<file path=customXml/itemProps1.xml><?xml version="1.0" encoding="utf-8"?>
<ds:datastoreItem xmlns:ds="http://schemas.openxmlformats.org/officeDocument/2006/customXml" ds:itemID="{BA5458E5-D077-448C-ADA9-A4F7B9647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1d57e-ac95-4d9d-9ef8-5a5951c6d75c"/>
    <ds:schemaRef ds:uri="b1e0d1a4-7ec3-4bd1-8d17-f25a2fe5eb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55239B-9AE2-4B03-A0BA-F908E35005C9}">
  <ds:schemaRefs>
    <ds:schemaRef ds:uri="http://schemas.microsoft.com/sharepoint/v3/contenttype/forms"/>
  </ds:schemaRefs>
</ds:datastoreItem>
</file>

<file path=customXml/itemProps3.xml><?xml version="1.0" encoding="utf-8"?>
<ds:datastoreItem xmlns:ds="http://schemas.openxmlformats.org/officeDocument/2006/customXml" ds:itemID="{F579D7F4-D0D7-4BCB-BBEA-E7C37A64913E}">
  <ds:schemaRefs>
    <ds:schemaRef ds:uri="http://schemas.microsoft.com/office/infopath/2007/PartnerControls"/>
    <ds:schemaRef ds:uri="http://schemas.openxmlformats.org/package/2006/metadata/core-properties"/>
    <ds:schemaRef ds:uri="http://purl.org/dc/elements/1.1/"/>
    <ds:schemaRef ds:uri="http://purl.org/dc/dcmitype/"/>
    <ds:schemaRef ds:uri="http://schemas.microsoft.com/office/2006/documentManagement/types"/>
    <ds:schemaRef ds:uri="http://www.w3.org/XML/1998/namespace"/>
    <ds:schemaRef ds:uri="1161d57e-ac95-4d9d-9ef8-5a5951c6d75c"/>
    <ds:schemaRef ds:uri="http://purl.org/dc/terms/"/>
    <ds:schemaRef ds:uri="b1e0d1a4-7ec3-4bd1-8d17-f25a2fe5ebb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 and Sign-Off</vt:lpstr>
      <vt:lpstr>Travel</vt:lpstr>
      <vt:lpstr>Hospitality</vt:lpstr>
      <vt:lpstr>All Other Expenses</vt:lpstr>
      <vt:lpstr>Gifts and benefits</vt:lpstr>
      <vt:lpstr>'Gifts and benefits'!Print_Area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Caine Garrity</cp:lastModifiedBy>
  <cp:revision/>
  <dcterms:created xsi:type="dcterms:W3CDTF">2010-10-17T20:59:02Z</dcterms:created>
  <dcterms:modified xsi:type="dcterms:W3CDTF">2023-09-05T20:47:36Z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0x0101008325AF0599D10C4E8C62FEE3F4828763</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87;#Rony Bose;#22;#Ross Copland;#86;#SharingLinks.7a7259d6-0155-4e3c-9d15-7cf2b3a42f62.Flexible.31a345bc-e2dc-47e0-ae4f-264724e156e6;#24;#Sarah McNaught</vt:lpwstr>
  </property>
  <property fmtid="{D5CDD505-2E9C-101B-9397-08002B2CF9AE}" pid="11" name="Financial Year">
    <vt:lpwstr/>
  </property>
  <property fmtid="{D5CDD505-2E9C-101B-9397-08002B2CF9AE}" pid="12" name="Order">
    <vt:r8>800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Document Type">
    <vt:lpwstr/>
  </property>
  <property fmtid="{D5CDD505-2E9C-101B-9397-08002B2CF9AE}" pid="18" name="TriggerFlowInfo">
    <vt:lpwstr/>
  </property>
  <property fmtid="{D5CDD505-2E9C-101B-9397-08002B2CF9AE}" pid="19" name="_ExtendedDescription">
    <vt:lpwstr/>
  </property>
  <property fmtid="{D5CDD505-2E9C-101B-9397-08002B2CF9AE}" pid="20" name="pdd2002b5445457d92b9e684c33175b2">
    <vt:lpwstr/>
  </property>
  <property fmtid="{D5CDD505-2E9C-101B-9397-08002B2CF9AE}" pid="21" name="TaxCatchAll">
    <vt:lpwstr/>
  </property>
  <property fmtid="{D5CDD505-2E9C-101B-9397-08002B2CF9AE}" pid="22" name="Division">
    <vt:lpwstr/>
  </property>
  <property fmtid="{D5CDD505-2E9C-101B-9397-08002B2CF9AE}" pid="23" name="aa7c49aa6eb1460cb612f650f90660ce">
    <vt:lpwstr/>
  </property>
</Properties>
</file>