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ublic Registry\Stamp Duty\Online Ready Reckoners\"/>
    </mc:Choice>
  </mc:AlternateContent>
  <xr:revisionPtr revIDLastSave="0" documentId="13_ncr:1_{AF3A0AB2-771A-46C3-9875-5B2EB0B70E96}" xr6:coauthVersionLast="47" xr6:coauthVersionMax="47" xr10:uidLastSave="{00000000-0000-0000-0000-000000000000}"/>
  <workbookProtection workbookAlgorithmName="SHA-512" workbookHashValue="dvb5cSz3/d4JrprOP+Khalh4jVdODTiIBKPbj5dIskNu42figWZH3MlA+EjGQvyhOA763U/xQ5bv0A0/5HU6nQ==" workbookSaltValue="G5UvvpRBxXlPmfcLJZ5kmQ==" workbookSpinCount="100000" lockStructure="1"/>
  <bookViews>
    <workbookView xWindow="-120" yWindow="-120" windowWidth="29040" windowHeight="15840" xr2:uid="{00000000-000D-0000-FFFF-FFFF00000000}"/>
  </bookViews>
  <sheets>
    <sheet name="1(aa)" sheetId="6" r:id="rId1"/>
    <sheet name="1(c)" sheetId="3" r:id="rId2"/>
    <sheet name="13(a) Resid" sheetId="1" r:id="rId3"/>
    <sheet name="13(a) BTL" sheetId="8" r:id="rId4"/>
    <sheet name="13(a) Comm" sheetId="7" r:id="rId5"/>
    <sheet name="13(b)" sheetId="2" r:id="rId6"/>
  </sheets>
  <definedNames>
    <definedName name="_xlnm.Print_Area" localSheetId="1">'1(c)'!$A$1:$H$16</definedName>
    <definedName name="_xlnm.Print_Area" localSheetId="2">'13(a) Resid'!$A$2:$E$29</definedName>
    <definedName name="_xlnm.Print_Area" localSheetId="5">'13(b)'!$A$3:$H$18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D23" i="8"/>
  <c r="D24" i="8" s="1"/>
  <c r="D26" i="8" s="1"/>
  <c r="D23" i="7"/>
  <c r="D24" i="7" s="1"/>
  <c r="D26" i="7" s="1"/>
  <c r="E13" i="6" l="1"/>
  <c r="E14" i="6" s="1"/>
  <c r="D23" i="1" l="1"/>
  <c r="E16" i="6" l="1"/>
  <c r="D24" i="1" l="1"/>
  <c r="D26" i="1" s="1"/>
  <c r="E9" i="3"/>
  <c r="E10" i="3" s="1"/>
  <c r="E12" i="3" s="1"/>
  <c r="E12" i="2"/>
  <c r="E14" i="2" s="1"/>
</calcChain>
</file>

<file path=xl/sharedStrings.xml><?xml version="1.0" encoding="utf-8"?>
<sst xmlns="http://schemas.openxmlformats.org/spreadsheetml/2006/main" count="67" uniqueCount="20">
  <si>
    <t>Amount</t>
  </si>
  <si>
    <t>Stamp Duty</t>
  </si>
  <si>
    <t xml:space="preserve">Enter the value of the property </t>
  </si>
  <si>
    <t>Total</t>
  </si>
  <si>
    <t xml:space="preserve">For Purchasers who qualify under item 13(b) of the First Schedule </t>
  </si>
  <si>
    <t>to the Stamp Duties and Fees (Jersey) Law 1998</t>
  </si>
  <si>
    <t>Registration Fee</t>
  </si>
  <si>
    <t xml:space="preserve">Enter the amount to be registered </t>
  </si>
  <si>
    <t>The information is provided for indicative purposes only. You should consult your lawyer or the</t>
  </si>
  <si>
    <t xml:space="preserve">information provided. </t>
  </si>
  <si>
    <t>Public Registry for a definitive quote. The Judicial Greffe accepts no responsibility for the</t>
  </si>
  <si>
    <t>Stamp Duty Ready Reckoner</t>
  </si>
  <si>
    <t xml:space="preserve">For Purchasers who qualify under item 1(aa) of the First Schedule </t>
  </si>
  <si>
    <t>minimum £5</t>
  </si>
  <si>
    <t>minimum £10</t>
  </si>
  <si>
    <t>maximum £700,000</t>
  </si>
  <si>
    <t>Amount borrowed</t>
  </si>
  <si>
    <t>COMMERCIAL ONLY</t>
  </si>
  <si>
    <t>RESIDENTIAL ONLY</t>
  </si>
  <si>
    <t>BUY-TO-LET/SECOND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</si>
</sst>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43" fontId="0" fillId="2" borderId="0" xfId="1" applyFont="1" applyFill="1" applyBorder="1"/>
    <xf numFmtId="0" fontId="3" fillId="2" borderId="0" xfId="0" applyFont="1" applyFill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43" fontId="0" fillId="2" borderId="0" xfId="1" applyFont="1" applyFill="1" applyBorder="1" applyAlignment="1">
      <alignment vertical="center"/>
    </xf>
    <xf numFmtId="2" fontId="0" fillId="2" borderId="0" xfId="0" applyNumberFormat="1" applyFill="1"/>
    <xf numFmtId="2" fontId="0" fillId="2" borderId="0" xfId="0" applyNumberFormat="1" applyFill="1" applyAlignment="1">
      <alignment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43" fontId="4" fillId="2" borderId="0" xfId="1" applyFont="1" applyFill="1"/>
    <xf numFmtId="44" fontId="3" fillId="2" borderId="0" xfId="2" applyFont="1" applyFill="1"/>
    <xf numFmtId="43" fontId="0" fillId="2" borderId="0" xfId="1" applyFont="1" applyFill="1"/>
    <xf numFmtId="0" fontId="0" fillId="2" borderId="0" xfId="0" applyFill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164" fontId="5" fillId="3" borderId="1" xfId="2" applyNumberFormat="1" applyFont="1" applyFill="1" applyBorder="1" applyAlignment="1" applyProtection="1">
      <alignment vertical="center"/>
      <protection locked="0"/>
    </xf>
    <xf numFmtId="164" fontId="5" fillId="4" borderId="1" xfId="2" applyNumberFormat="1" applyFont="1" applyFill="1" applyBorder="1" applyAlignment="1">
      <alignment vertical="center"/>
    </xf>
    <xf numFmtId="164" fontId="5" fillId="3" borderId="1" xfId="2" applyNumberFormat="1" applyFont="1" applyFill="1" applyBorder="1" applyAlignment="1" applyProtection="1">
      <alignment horizontal="center" vertical="center"/>
      <protection locked="0"/>
    </xf>
    <xf numFmtId="164" fontId="5" fillId="4" borderId="1" xfId="2" applyNumberFormat="1" applyFont="1" applyFill="1" applyBorder="1" applyAlignment="1">
      <alignment horizontal="center" vertical="center"/>
    </xf>
    <xf numFmtId="164" fontId="0" fillId="2" borderId="0" xfId="0" applyNumberFormat="1" applyFill="1"/>
    <xf numFmtId="164" fontId="3" fillId="2" borderId="0" xfId="2" applyNumberFormat="1" applyFont="1" applyFill="1" applyBorder="1" applyAlignment="1"/>
    <xf numFmtId="164" fontId="3" fillId="4" borderId="0" xfId="2" applyNumberFormat="1" applyFont="1" applyFill="1" applyBorder="1" applyAlignment="1"/>
    <xf numFmtId="164" fontId="3" fillId="2" borderId="0" xfId="2" applyNumberFormat="1" applyFont="1" applyFill="1"/>
    <xf numFmtId="164" fontId="3" fillId="4" borderId="0" xfId="2" applyNumberFormat="1" applyFont="1" applyFill="1"/>
    <xf numFmtId="0" fontId="6" fillId="2" borderId="0" xfId="0" applyFont="1" applyFill="1" applyAlignment="1">
      <alignment horizontal="left" vertical="center"/>
    </xf>
    <xf numFmtId="43" fontId="6" fillId="2" borderId="0" xfId="1" applyFont="1" applyFill="1" applyAlignment="1">
      <alignment horizontal="left" vertical="center"/>
    </xf>
    <xf numFmtId="43" fontId="6" fillId="2" borderId="0" xfId="1" applyFont="1" applyFill="1"/>
    <xf numFmtId="43" fontId="6" fillId="2" borderId="0" xfId="1" applyFont="1" applyFill="1" applyBorder="1"/>
    <xf numFmtId="164" fontId="5" fillId="5" borderId="1" xfId="2" applyNumberFormat="1" applyFont="1" applyFill="1" applyBorder="1" applyAlignment="1" applyProtection="1">
      <alignment horizontal="center" vertical="center"/>
      <protection locked="0"/>
    </xf>
    <xf numFmtId="10" fontId="3" fillId="2" borderId="0" xfId="2" applyNumberFormat="1" applyFont="1" applyFill="1"/>
    <xf numFmtId="10" fontId="3" fillId="2" borderId="0" xfId="2" applyNumberFormat="1" applyFont="1" applyFill="1" applyAlignment="1">
      <alignment horizontal="right"/>
    </xf>
    <xf numFmtId="0" fontId="3" fillId="2" borderId="0" xfId="0" applyFont="1" applyFill="1" applyAlignment="1">
      <alignment vertical="center"/>
    </xf>
    <xf numFmtId="43" fontId="7" fillId="2" borderId="0" xfId="1" applyFont="1" applyFill="1" applyBorder="1" applyAlignment="1">
      <alignment horizontal="right" vertical="center"/>
    </xf>
    <xf numFmtId="43" fontId="9" fillId="2" borderId="0" xfId="1" applyFont="1" applyFill="1" applyBorder="1"/>
    <xf numFmtId="0" fontId="9" fillId="2" borderId="0" xfId="0" applyFont="1" applyFill="1"/>
    <xf numFmtId="2" fontId="9" fillId="2" borderId="0" xfId="0" applyNumberFormat="1" applyFont="1" applyFill="1"/>
    <xf numFmtId="0" fontId="5" fillId="2" borderId="0" xfId="0" applyFont="1" applyFill="1"/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43" fontId="9" fillId="2" borderId="0" xfId="1" applyFont="1" applyFill="1" applyBorder="1" applyAlignment="1">
      <alignment vertical="center"/>
    </xf>
    <xf numFmtId="43" fontId="10" fillId="2" borderId="0" xfId="1" applyFont="1" applyFill="1" applyBorder="1" applyAlignment="1">
      <alignment horizontal="right" vertical="center"/>
    </xf>
    <xf numFmtId="2" fontId="9" fillId="2" borderId="0" xfId="0" applyNumberFormat="1" applyFont="1" applyFill="1" applyAlignment="1">
      <alignment vertical="center"/>
    </xf>
    <xf numFmtId="164" fontId="9" fillId="2" borderId="0" xfId="0" applyNumberFormat="1" applyFont="1" applyFill="1"/>
    <xf numFmtId="43" fontId="9" fillId="5" borderId="0" xfId="1" applyFont="1" applyFill="1" applyBorder="1"/>
    <xf numFmtId="2" fontId="9" fillId="5" borderId="0" xfId="0" applyNumberFormat="1" applyFont="1" applyFill="1"/>
    <xf numFmtId="164" fontId="5" fillId="2" borderId="0" xfId="2" applyNumberFormat="1" applyFont="1" applyFill="1" applyBorder="1" applyAlignment="1"/>
    <xf numFmtId="164" fontId="5" fillId="4" borderId="0" xfId="2" applyNumberFormat="1" applyFont="1" applyFill="1" applyBorder="1" applyAlignment="1"/>
    <xf numFmtId="43" fontId="11" fillId="2" borderId="0" xfId="1" applyFont="1" applyFill="1" applyBorder="1"/>
    <xf numFmtId="0" fontId="9" fillId="0" borderId="0" xfId="0" applyFont="1"/>
    <xf numFmtId="164" fontId="5" fillId="3" borderId="0" xfId="2" applyNumberFormat="1" applyFont="1" applyFill="1" applyBorder="1" applyAlignment="1" applyProtection="1">
      <alignment vertical="center"/>
      <protection locked="0"/>
    </xf>
    <xf numFmtId="164" fontId="5" fillId="4" borderId="0" xfId="2" applyNumberFormat="1" applyFont="1" applyFill="1" applyBorder="1" applyAlignment="1">
      <alignment vertical="center"/>
    </xf>
    <xf numFmtId="43" fontId="7" fillId="2" borderId="0" xfId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K24"/>
  <sheetViews>
    <sheetView tabSelected="1" workbookViewId="0">
      <selection activeCell="E7" sqref="E7"/>
    </sheetView>
  </sheetViews>
  <sheetFormatPr defaultRowHeight="12.75" x14ac:dyDescent="0.2"/>
  <cols>
    <col min="1" max="4" width="9.140625" style="1"/>
    <col min="5" max="5" width="20" style="12" customWidth="1"/>
    <col min="6" max="6" width="9.140625" style="1"/>
    <col min="7" max="8" width="11.28515625" style="13" bestFit="1" customWidth="1"/>
    <col min="9" max="10" width="9.140625" style="1"/>
    <col min="11" max="11" width="11.28515625" style="13" bestFit="1" customWidth="1"/>
    <col min="12" max="16384" width="9.140625" style="1"/>
  </cols>
  <sheetData>
    <row r="1" spans="1:11" x14ac:dyDescent="0.2">
      <c r="A1" s="53" t="s">
        <v>11</v>
      </c>
      <c r="B1" s="53"/>
      <c r="C1" s="53"/>
      <c r="D1" s="53"/>
      <c r="E1" s="53"/>
      <c r="F1" s="53"/>
      <c r="G1" s="53"/>
      <c r="H1" s="53"/>
    </row>
    <row r="3" spans="1:11" s="10" customFormat="1" x14ac:dyDescent="0.2">
      <c r="A3" s="53" t="s">
        <v>12</v>
      </c>
      <c r="B3" s="53"/>
      <c r="C3" s="53"/>
      <c r="D3" s="53"/>
      <c r="E3" s="53"/>
      <c r="F3" s="53"/>
      <c r="G3" s="53"/>
      <c r="H3" s="53"/>
      <c r="K3" s="11"/>
    </row>
    <row r="4" spans="1:11" s="10" customFormat="1" x14ac:dyDescent="0.2">
      <c r="A4" s="53" t="s">
        <v>5</v>
      </c>
      <c r="B4" s="53"/>
      <c r="C4" s="53"/>
      <c r="D4" s="53"/>
      <c r="E4" s="53"/>
      <c r="F4" s="53"/>
      <c r="G4" s="53"/>
      <c r="H4" s="53"/>
      <c r="K4" s="11"/>
    </row>
    <row r="5" spans="1:11" s="10" customFormat="1" x14ac:dyDescent="0.2">
      <c r="A5" s="9"/>
      <c r="B5" s="9"/>
      <c r="C5" s="9"/>
      <c r="D5" s="9"/>
      <c r="E5" s="9"/>
      <c r="F5" s="9"/>
      <c r="G5" s="9"/>
      <c r="H5" s="9"/>
      <c r="K5" s="11"/>
    </row>
    <row r="6" spans="1:11" ht="13.5" thickBot="1" x14ac:dyDescent="0.25"/>
    <row r="7" spans="1:11" ht="46.5" customHeight="1" thickBot="1" x14ac:dyDescent="0.25">
      <c r="A7" s="32" t="s">
        <v>2</v>
      </c>
      <c r="E7" s="29">
        <v>0</v>
      </c>
      <c r="G7" s="25" t="s">
        <v>15</v>
      </c>
    </row>
    <row r="8" spans="1:11" ht="13.5" thickBot="1" x14ac:dyDescent="0.25"/>
    <row r="9" spans="1:11" s="14" customFormat="1" ht="68.25" customHeight="1" thickBot="1" x14ac:dyDescent="0.25">
      <c r="C9" s="5" t="s">
        <v>16</v>
      </c>
      <c r="E9" s="18">
        <v>0</v>
      </c>
      <c r="H9" s="15"/>
      <c r="K9" s="15"/>
    </row>
    <row r="10" spans="1:11" x14ac:dyDescent="0.2">
      <c r="E10" s="23"/>
    </row>
    <row r="11" spans="1:11" hidden="1" x14ac:dyDescent="0.2">
      <c r="E11" s="23"/>
    </row>
    <row r="12" spans="1:11" ht="12.75" customHeight="1" x14ac:dyDescent="0.2">
      <c r="C12" s="3"/>
      <c r="E12" s="30"/>
    </row>
    <row r="13" spans="1:11" ht="12.75" hidden="1" customHeight="1" x14ac:dyDescent="0.2">
      <c r="C13" s="3"/>
      <c r="E13" s="31">
        <f>IF(AND(E7&gt;1,E7&lt;600000),0,IF(AND(E7&gt;=600000,E7&lt;700001),0.5*(E7-600000)/100000)/100)</f>
        <v>0</v>
      </c>
    </row>
    <row r="14" spans="1:11" ht="12.75" customHeight="1" x14ac:dyDescent="0.2">
      <c r="C14" s="3" t="s">
        <v>1</v>
      </c>
      <c r="E14" s="24">
        <f>E9*E13</f>
        <v>0</v>
      </c>
      <c r="G14" s="27"/>
    </row>
    <row r="15" spans="1:11" ht="13.5" thickBot="1" x14ac:dyDescent="0.25">
      <c r="C15" s="3" t="s">
        <v>6</v>
      </c>
      <c r="E15" s="23">
        <v>90</v>
      </c>
    </row>
    <row r="16" spans="1:11" s="14" customFormat="1" ht="68.25" customHeight="1" thickBot="1" x14ac:dyDescent="0.25">
      <c r="C16" s="5" t="s">
        <v>3</v>
      </c>
      <c r="E16" s="19">
        <f>SUM(E14:E15)</f>
        <v>90</v>
      </c>
      <c r="G16" s="15"/>
      <c r="H16" s="15"/>
      <c r="K16" s="15"/>
    </row>
    <row r="17" spans="1:11" x14ac:dyDescent="0.2">
      <c r="A17" s="1" t="s">
        <v>8</v>
      </c>
    </row>
    <row r="18" spans="1:11" x14ac:dyDescent="0.2">
      <c r="A18" s="1" t="s">
        <v>10</v>
      </c>
    </row>
    <row r="19" spans="1:11" x14ac:dyDescent="0.2">
      <c r="A19" s="1" t="s">
        <v>9</v>
      </c>
      <c r="E19" s="1"/>
      <c r="G19" s="1"/>
      <c r="H19" s="1"/>
      <c r="K19" s="1"/>
    </row>
    <row r="20" spans="1:11" x14ac:dyDescent="0.2">
      <c r="E20" s="1"/>
      <c r="G20" s="1"/>
      <c r="H20" s="1"/>
      <c r="K20" s="1"/>
    </row>
    <row r="21" spans="1:11" x14ac:dyDescent="0.2">
      <c r="E21" s="1"/>
      <c r="G21" s="1"/>
      <c r="H21" s="1"/>
      <c r="K21" s="1"/>
    </row>
    <row r="22" spans="1:11" x14ac:dyDescent="0.2">
      <c r="E22" s="1"/>
      <c r="G22" s="1"/>
      <c r="H22" s="1"/>
      <c r="K22" s="1"/>
    </row>
    <row r="23" spans="1:11" x14ac:dyDescent="0.2">
      <c r="E23" s="1"/>
      <c r="G23" s="1"/>
      <c r="H23" s="1"/>
      <c r="K23" s="1"/>
    </row>
    <row r="24" spans="1:11" x14ac:dyDescent="0.2">
      <c r="E24" s="1"/>
      <c r="G24" s="1"/>
      <c r="H24" s="1"/>
      <c r="K24" s="1"/>
    </row>
  </sheetData>
  <sheetProtection algorithmName="SHA-512" hashValue="zz7ec2KD2ilkayqVK5RCUIkyeLM/7qfL3dCvmyj2A0THomU/0SeEKoTdZdutFybJLxOTrzeswRz21mO0PZbe4g==" saltValue="qL9ntnjYOrlYPOTm6HrOmw==" spinCount="100000" sheet="1" objects="1" scenarios="1" selectLockedCells="1"/>
  <mergeCells count="3">
    <mergeCell ref="A1:H1"/>
    <mergeCell ref="A3:H3"/>
    <mergeCell ref="A4:H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  <pageSetUpPr fitToPage="1"/>
  </sheetPr>
  <dimension ref="A1:K15"/>
  <sheetViews>
    <sheetView workbookViewId="0">
      <selection activeCell="E6" sqref="E6"/>
    </sheetView>
  </sheetViews>
  <sheetFormatPr defaultRowHeight="12.75" x14ac:dyDescent="0.2"/>
  <cols>
    <col min="1" max="4" width="9.140625" style="1"/>
    <col min="5" max="5" width="20" style="12" customWidth="1"/>
    <col min="6" max="6" width="9.140625" style="1"/>
    <col min="7" max="8" width="11.28515625" style="13" bestFit="1" customWidth="1"/>
    <col min="9" max="10" width="9.140625" style="1"/>
    <col min="11" max="11" width="11.28515625" style="13" bestFit="1" customWidth="1"/>
    <col min="12" max="16384" width="9.140625" style="1"/>
  </cols>
  <sheetData>
    <row r="1" spans="1:11" s="10" customFormat="1" x14ac:dyDescent="0.2">
      <c r="A1" s="53" t="s">
        <v>11</v>
      </c>
      <c r="B1" s="53"/>
      <c r="C1" s="53"/>
      <c r="D1" s="53"/>
      <c r="E1" s="53"/>
      <c r="F1" s="53"/>
      <c r="G1" s="53"/>
      <c r="H1" s="53"/>
      <c r="K1" s="11"/>
    </row>
    <row r="2" spans="1:11" s="10" customFormat="1" x14ac:dyDescent="0.2">
      <c r="A2" s="53"/>
      <c r="B2" s="53"/>
      <c r="C2" s="53"/>
      <c r="D2" s="53"/>
      <c r="E2" s="53"/>
      <c r="F2" s="53"/>
      <c r="G2" s="53"/>
      <c r="H2" s="53"/>
      <c r="K2" s="11"/>
    </row>
    <row r="3" spans="1:11" s="10" customFormat="1" x14ac:dyDescent="0.2">
      <c r="A3" s="9"/>
      <c r="B3" s="9"/>
      <c r="C3" s="9"/>
      <c r="D3" s="9"/>
      <c r="E3" s="9"/>
      <c r="F3" s="9"/>
      <c r="G3" s="9"/>
      <c r="H3" s="9"/>
      <c r="K3" s="11"/>
    </row>
    <row r="4" spans="1:11" x14ac:dyDescent="0.2">
      <c r="C4" s="3" t="s">
        <v>7</v>
      </c>
    </row>
    <row r="5" spans="1:11" ht="13.5" thickBot="1" x14ac:dyDescent="0.25"/>
    <row r="6" spans="1:11" s="14" customFormat="1" ht="68.25" customHeight="1" thickBot="1" x14ac:dyDescent="0.25">
      <c r="C6" s="5" t="s">
        <v>0</v>
      </c>
      <c r="E6" s="18">
        <v>0</v>
      </c>
      <c r="G6" s="15"/>
      <c r="H6" s="15"/>
      <c r="K6" s="15"/>
    </row>
    <row r="7" spans="1:11" x14ac:dyDescent="0.2">
      <c r="E7" s="23"/>
    </row>
    <row r="8" spans="1:11" hidden="1" x14ac:dyDescent="0.2">
      <c r="E8" s="23"/>
    </row>
    <row r="9" spans="1:11" ht="12.75" hidden="1" customHeight="1" x14ac:dyDescent="0.2">
      <c r="C9" s="3"/>
      <c r="E9" s="23">
        <f>(E6*0.5)/100</f>
        <v>0</v>
      </c>
    </row>
    <row r="10" spans="1:11" ht="12.75" customHeight="1" x14ac:dyDescent="0.2">
      <c r="C10" s="3" t="s">
        <v>1</v>
      </c>
      <c r="E10" s="24">
        <f>E9</f>
        <v>0</v>
      </c>
      <c r="G10" s="27" t="s">
        <v>13</v>
      </c>
    </row>
    <row r="11" spans="1:11" ht="13.5" thickBot="1" x14ac:dyDescent="0.25">
      <c r="C11" s="3" t="s">
        <v>6</v>
      </c>
      <c r="E11" s="23">
        <v>90</v>
      </c>
    </row>
    <row r="12" spans="1:11" s="14" customFormat="1" ht="68.25" customHeight="1" thickBot="1" x14ac:dyDescent="0.25">
      <c r="C12" s="5" t="s">
        <v>3</v>
      </c>
      <c r="E12" s="19">
        <f>SUM(E10:E11)</f>
        <v>90</v>
      </c>
      <c r="G12" s="15"/>
      <c r="H12" s="15"/>
      <c r="K12" s="15"/>
    </row>
    <row r="13" spans="1:11" x14ac:dyDescent="0.2">
      <c r="A13" s="1" t="s">
        <v>8</v>
      </c>
    </row>
    <row r="14" spans="1:11" x14ac:dyDescent="0.2">
      <c r="A14" s="1" t="s">
        <v>10</v>
      </c>
    </row>
    <row r="15" spans="1:11" x14ac:dyDescent="0.2">
      <c r="A15" s="1" t="s">
        <v>9</v>
      </c>
    </row>
  </sheetData>
  <sheetProtection algorithmName="SHA-512" hashValue="j9AuPvOp5Ug2krV5HzCeaP83K4dLPeKyENPTedlzQS9CWUG+XcP+tn1IYY8p/iuvYhRjM4hs+3Cq3TwthTRHvA==" saltValue="58oDWVSP0Zj4GCbCu9E2GA==" spinCount="100000" sheet="1" objects="1" scenarios="1" selectLockedCells="1"/>
  <mergeCells count="2">
    <mergeCell ref="A1:H1"/>
    <mergeCell ref="A2:H2"/>
  </mergeCells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  <pageSetUpPr fitToPage="1"/>
  </sheetPr>
  <dimension ref="A1:J29"/>
  <sheetViews>
    <sheetView zoomScale="110" zoomScaleNormal="110" workbookViewId="0">
      <selection activeCell="D5" sqref="D5"/>
    </sheetView>
  </sheetViews>
  <sheetFormatPr defaultRowHeight="12.75" x14ac:dyDescent="0.2"/>
  <cols>
    <col min="1" max="2" width="9.140625" style="1"/>
    <col min="3" max="3" width="29.85546875" style="1" bestFit="1" customWidth="1"/>
    <col min="4" max="4" width="18.5703125" style="1" bestFit="1" customWidth="1"/>
    <col min="5" max="6" width="13.5703125" style="2" bestFit="1" customWidth="1"/>
    <col min="7" max="7" width="9.140625" style="1"/>
    <col min="8" max="8" width="9.28515625" style="7" bestFit="1" customWidth="1"/>
    <col min="9" max="9" width="13.5703125" style="2" bestFit="1" customWidth="1"/>
    <col min="10" max="10" width="11.5703125" style="1" bestFit="1" customWidth="1"/>
    <col min="11" max="16384" width="9.140625" style="1"/>
  </cols>
  <sheetData>
    <row r="1" spans="1:10" x14ac:dyDescent="0.2">
      <c r="A1" s="53" t="s">
        <v>11</v>
      </c>
      <c r="B1" s="53"/>
      <c r="C1" s="53"/>
      <c r="D1" s="53"/>
      <c r="E1" s="53"/>
    </row>
    <row r="3" spans="1:10" x14ac:dyDescent="0.2">
      <c r="C3" s="3" t="s">
        <v>2</v>
      </c>
    </row>
    <row r="4" spans="1:10" ht="13.5" thickBot="1" x14ac:dyDescent="0.25"/>
    <row r="5" spans="1:10" s="4" customFormat="1" ht="68.25" customHeight="1" thickBot="1" x14ac:dyDescent="0.25">
      <c r="C5" s="5" t="s">
        <v>0</v>
      </c>
      <c r="D5" s="16">
        <v>0</v>
      </c>
      <c r="E5" s="6"/>
      <c r="F5" s="33" t="s">
        <v>18</v>
      </c>
      <c r="H5" s="8"/>
      <c r="I5" s="6"/>
    </row>
    <row r="6" spans="1:10" x14ac:dyDescent="0.2">
      <c r="D6" s="20"/>
    </row>
    <row r="7" spans="1:10" hidden="1" x14ac:dyDescent="0.2">
      <c r="D7" s="20"/>
    </row>
    <row r="8" spans="1:10" hidden="1" x14ac:dyDescent="0.2">
      <c r="D8" s="20"/>
    </row>
    <row r="9" spans="1:10" hidden="1" x14ac:dyDescent="0.2">
      <c r="D9" s="20"/>
    </row>
    <row r="10" spans="1:10" hidden="1" x14ac:dyDescent="0.2">
      <c r="D10" s="20"/>
      <c r="E10" s="2">
        <v>0</v>
      </c>
      <c r="F10" s="2">
        <v>50000</v>
      </c>
      <c r="H10" s="7">
        <v>0.5</v>
      </c>
    </row>
    <row r="11" spans="1:10" hidden="1" x14ac:dyDescent="0.2">
      <c r="D11" s="20"/>
      <c r="E11" s="2">
        <v>50000</v>
      </c>
      <c r="F11" s="2">
        <v>300000</v>
      </c>
      <c r="H11" s="7">
        <v>1.5</v>
      </c>
      <c r="I11" s="2">
        <v>50000</v>
      </c>
      <c r="J11" s="2">
        <v>250</v>
      </c>
    </row>
    <row r="12" spans="1:10" hidden="1" x14ac:dyDescent="0.2">
      <c r="D12" s="20"/>
      <c r="E12" s="2">
        <v>300000</v>
      </c>
      <c r="F12" s="2">
        <v>500000</v>
      </c>
      <c r="H12" s="7">
        <v>2</v>
      </c>
      <c r="I12" s="2">
        <v>300000</v>
      </c>
      <c r="J12" s="2">
        <v>4000</v>
      </c>
    </row>
    <row r="13" spans="1:10" hidden="1" x14ac:dyDescent="0.2">
      <c r="D13" s="20"/>
      <c r="E13" s="2">
        <v>500000</v>
      </c>
      <c r="F13" s="2">
        <v>700000</v>
      </c>
      <c r="H13" s="7">
        <v>3</v>
      </c>
      <c r="I13" s="2">
        <v>500000</v>
      </c>
      <c r="J13" s="2">
        <v>8000</v>
      </c>
    </row>
    <row r="14" spans="1:10" hidden="1" x14ac:dyDescent="0.2">
      <c r="D14" s="20"/>
      <c r="E14" s="2">
        <v>700000</v>
      </c>
      <c r="F14" s="2">
        <v>1000000</v>
      </c>
      <c r="H14" s="7">
        <v>3.5</v>
      </c>
      <c r="I14" s="2">
        <v>700000</v>
      </c>
      <c r="J14" s="2">
        <v>14000</v>
      </c>
    </row>
    <row r="15" spans="1:10" hidden="1" x14ac:dyDescent="0.2">
      <c r="D15" s="20"/>
      <c r="E15" s="2">
        <v>1000000</v>
      </c>
      <c r="F15" s="2">
        <v>1500000</v>
      </c>
      <c r="H15" s="7">
        <v>4.5</v>
      </c>
      <c r="I15" s="2">
        <v>1000000</v>
      </c>
      <c r="J15" s="2">
        <v>24500</v>
      </c>
    </row>
    <row r="16" spans="1:10" hidden="1" x14ac:dyDescent="0.2">
      <c r="D16" s="20"/>
      <c r="E16" s="2">
        <v>1500000</v>
      </c>
      <c r="F16" s="2">
        <v>2000000</v>
      </c>
      <c r="H16" s="7">
        <v>5.5</v>
      </c>
      <c r="I16" s="2">
        <v>1500000</v>
      </c>
      <c r="J16" s="2">
        <v>47000</v>
      </c>
    </row>
    <row r="17" spans="1:10" hidden="1" x14ac:dyDescent="0.2">
      <c r="D17" s="20"/>
      <c r="E17" s="2">
        <v>2000000</v>
      </c>
      <c r="F17" s="2">
        <v>3000000</v>
      </c>
      <c r="H17" s="7">
        <v>7.5</v>
      </c>
      <c r="I17" s="2">
        <v>2000000</v>
      </c>
      <c r="J17" s="2">
        <v>74500</v>
      </c>
    </row>
    <row r="18" spans="1:10" hidden="1" x14ac:dyDescent="0.2">
      <c r="D18" s="20"/>
      <c r="E18" s="2">
        <v>3000000</v>
      </c>
      <c r="F18" s="2">
        <v>6000000</v>
      </c>
      <c r="H18" s="7">
        <v>10</v>
      </c>
      <c r="I18" s="2">
        <v>3000000</v>
      </c>
      <c r="J18" s="2">
        <v>149500</v>
      </c>
    </row>
    <row r="19" spans="1:10" hidden="1" x14ac:dyDescent="0.2">
      <c r="D19" s="20"/>
      <c r="E19" s="2">
        <v>6000000</v>
      </c>
      <c r="H19" s="7">
        <v>11</v>
      </c>
      <c r="I19" s="2">
        <v>6000000</v>
      </c>
      <c r="J19" s="2">
        <v>449500</v>
      </c>
    </row>
    <row r="20" spans="1:10" hidden="1" x14ac:dyDescent="0.2">
      <c r="D20" s="20"/>
    </row>
    <row r="21" spans="1:10" hidden="1" x14ac:dyDescent="0.2">
      <c r="D21" s="20"/>
    </row>
    <row r="22" spans="1:10" hidden="1" x14ac:dyDescent="0.2">
      <c r="D22" s="20"/>
    </row>
    <row r="23" spans="1:10" hidden="1" x14ac:dyDescent="0.2">
      <c r="D23" s="21">
        <f>IF(AND(D5&gt;=E11,D5&lt;F11),J11+H11*INT((D5-49901)/100),IF(AND(D5&gt;=E12,D5&lt;F12),J12+H12*INT((D5-299901)/100),IF(AND(D5&gt;=E13,D5&lt;F13),J13+H13*INT((D5-499901)/100),IF(AND(D5&gt;=E14,D5&lt;F14),J14+H14*INT((D5-699901)/100),IF(AND(D5&gt;=E15,D5&lt;F15),J15+H15*INT((D5-999901)/100),IF(AND(D5&gt;=E16,D5&lt;F16),J16+H16*INT((D5-1499901)/100),IF(AND(D5&gt;=E17,D5&lt;F17),J17+H17*INT((D5-1999901)/100),IF(AND(D5&gt;=E18,D5&lt;F18),J18+H18*INT((D5-2999901)/100),IF(D5&gt;=E19,J19+H19*INT((D5-5999901)/100),(D5*H10)/100)))))))))</f>
        <v>0</v>
      </c>
    </row>
    <row r="24" spans="1:10" x14ac:dyDescent="0.2">
      <c r="C24" s="3" t="s">
        <v>1</v>
      </c>
      <c r="D24" s="22">
        <f>D23</f>
        <v>0</v>
      </c>
      <c r="F24" s="28" t="s">
        <v>14</v>
      </c>
    </row>
    <row r="25" spans="1:10" ht="13.5" thickBot="1" x14ac:dyDescent="0.25">
      <c r="C25" s="3" t="s">
        <v>6</v>
      </c>
      <c r="D25" s="21">
        <v>90</v>
      </c>
    </row>
    <row r="26" spans="1:10" s="4" customFormat="1" ht="68.25" customHeight="1" thickBot="1" x14ac:dyDescent="0.25">
      <c r="C26" s="5" t="s">
        <v>3</v>
      </c>
      <c r="D26" s="17">
        <f>SUM(D24:D25)</f>
        <v>90</v>
      </c>
      <c r="E26" s="6"/>
      <c r="F26" s="6"/>
      <c r="H26" s="8"/>
      <c r="I26" s="6"/>
    </row>
    <row r="27" spans="1:10" x14ac:dyDescent="0.2">
      <c r="A27" s="1" t="s">
        <v>8</v>
      </c>
    </row>
    <row r="28" spans="1:10" x14ac:dyDescent="0.2">
      <c r="A28" s="1" t="s">
        <v>10</v>
      </c>
    </row>
    <row r="29" spans="1:10" x14ac:dyDescent="0.2">
      <c r="A29" s="1" t="s">
        <v>9</v>
      </c>
    </row>
  </sheetData>
  <sheetProtection selectLockedCells="1"/>
  <mergeCells count="1">
    <mergeCell ref="A1:E1"/>
  </mergeCells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FF0FF-26D4-499C-9226-2A546382B3BA}">
  <sheetPr>
    <tabColor theme="4" tint="-0.249977111117893"/>
  </sheetPr>
  <dimension ref="A1:J29"/>
  <sheetViews>
    <sheetView workbookViewId="0">
      <selection activeCell="D5" sqref="D5"/>
    </sheetView>
  </sheetViews>
  <sheetFormatPr defaultRowHeight="12.75" x14ac:dyDescent="0.2"/>
  <cols>
    <col min="1" max="2" width="9.140625" style="1"/>
    <col min="3" max="3" width="29.85546875" style="1" bestFit="1" customWidth="1"/>
    <col min="4" max="4" width="18.5703125" style="1" bestFit="1" customWidth="1"/>
    <col min="5" max="6" width="13.5703125" style="2" bestFit="1" customWidth="1"/>
    <col min="7" max="7" width="9.140625" style="1"/>
    <col min="8" max="8" width="9.28515625" style="7" bestFit="1" customWidth="1"/>
    <col min="9" max="9" width="13.5703125" style="2" bestFit="1" customWidth="1"/>
    <col min="10" max="10" width="11.5703125" style="1" bestFit="1" customWidth="1"/>
    <col min="11" max="16384" width="9.140625" style="1"/>
  </cols>
  <sheetData>
    <row r="1" spans="1:10" x14ac:dyDescent="0.2">
      <c r="A1" s="53" t="s">
        <v>11</v>
      </c>
      <c r="B1" s="53"/>
      <c r="C1" s="53"/>
      <c r="D1" s="53"/>
      <c r="E1" s="53"/>
    </row>
    <row r="3" spans="1:10" x14ac:dyDescent="0.2">
      <c r="C3" s="3" t="s">
        <v>2</v>
      </c>
    </row>
    <row r="4" spans="1:10" ht="13.5" thickBot="1" x14ac:dyDescent="0.25"/>
    <row r="5" spans="1:10" s="4" customFormat="1" ht="68.25" customHeight="1" thickBot="1" x14ac:dyDescent="0.25">
      <c r="C5" s="5" t="s">
        <v>0</v>
      </c>
      <c r="D5" s="16">
        <v>0</v>
      </c>
      <c r="E5" s="6"/>
      <c r="F5" s="52" t="s">
        <v>19</v>
      </c>
      <c r="H5" s="8"/>
      <c r="I5" s="6"/>
    </row>
    <row r="6" spans="1:10" x14ac:dyDescent="0.2">
      <c r="D6" s="20"/>
    </row>
    <row r="7" spans="1:10" hidden="1" x14ac:dyDescent="0.2">
      <c r="D7" s="20"/>
    </row>
    <row r="8" spans="1:10" hidden="1" x14ac:dyDescent="0.2">
      <c r="D8" s="20"/>
    </row>
    <row r="9" spans="1:10" hidden="1" x14ac:dyDescent="0.2">
      <c r="D9" s="20"/>
    </row>
    <row r="10" spans="1:10" hidden="1" x14ac:dyDescent="0.2">
      <c r="D10" s="20"/>
      <c r="E10" s="2">
        <v>0</v>
      </c>
      <c r="F10" s="2">
        <v>50000</v>
      </c>
      <c r="H10" s="7">
        <v>3.5</v>
      </c>
    </row>
    <row r="11" spans="1:10" hidden="1" x14ac:dyDescent="0.2">
      <c r="D11" s="20"/>
      <c r="E11" s="2">
        <v>50000</v>
      </c>
      <c r="F11" s="2">
        <v>300000</v>
      </c>
      <c r="H11" s="7">
        <v>4.5</v>
      </c>
      <c r="I11" s="2">
        <v>50000</v>
      </c>
      <c r="J11" s="2">
        <v>1750</v>
      </c>
    </row>
    <row r="12" spans="1:10" hidden="1" x14ac:dyDescent="0.2">
      <c r="D12" s="20"/>
      <c r="E12" s="2">
        <v>300000</v>
      </c>
      <c r="F12" s="2">
        <v>500000</v>
      </c>
      <c r="H12" s="7">
        <v>5</v>
      </c>
      <c r="I12" s="2">
        <v>300000</v>
      </c>
      <c r="J12" s="2">
        <v>13000</v>
      </c>
    </row>
    <row r="13" spans="1:10" hidden="1" x14ac:dyDescent="0.2">
      <c r="D13" s="20"/>
      <c r="E13" s="2">
        <v>500000</v>
      </c>
      <c r="F13" s="2">
        <v>700000</v>
      </c>
      <c r="H13" s="7">
        <v>6</v>
      </c>
      <c r="I13" s="2">
        <v>500000</v>
      </c>
      <c r="J13" s="2">
        <v>23000</v>
      </c>
    </row>
    <row r="14" spans="1:10" hidden="1" x14ac:dyDescent="0.2">
      <c r="D14" s="20"/>
      <c r="E14" s="2">
        <v>700000</v>
      </c>
      <c r="F14" s="2">
        <v>1000000</v>
      </c>
      <c r="H14" s="7">
        <v>6.5</v>
      </c>
      <c r="I14" s="2">
        <v>700000</v>
      </c>
      <c r="J14" s="2">
        <v>35000</v>
      </c>
    </row>
    <row r="15" spans="1:10" hidden="1" x14ac:dyDescent="0.2">
      <c r="D15" s="20"/>
      <c r="E15" s="2">
        <v>1000000</v>
      </c>
      <c r="F15" s="2">
        <v>1500000</v>
      </c>
      <c r="H15" s="7">
        <v>7.5</v>
      </c>
      <c r="I15" s="2">
        <v>1000000</v>
      </c>
      <c r="J15" s="2">
        <v>54500</v>
      </c>
    </row>
    <row r="16" spans="1:10" hidden="1" x14ac:dyDescent="0.2">
      <c r="D16" s="20"/>
      <c r="E16" s="2">
        <v>1500000</v>
      </c>
      <c r="F16" s="2">
        <v>2000000</v>
      </c>
      <c r="H16" s="7">
        <v>8.5</v>
      </c>
      <c r="I16" s="2">
        <v>1500000</v>
      </c>
      <c r="J16" s="2">
        <v>92000</v>
      </c>
    </row>
    <row r="17" spans="1:10" hidden="1" x14ac:dyDescent="0.2">
      <c r="D17" s="20"/>
      <c r="E17" s="2">
        <v>2000000</v>
      </c>
      <c r="F17" s="2">
        <v>3000000</v>
      </c>
      <c r="H17" s="7">
        <v>10.5</v>
      </c>
      <c r="I17" s="2">
        <v>2000000</v>
      </c>
      <c r="J17" s="2">
        <v>134500</v>
      </c>
    </row>
    <row r="18" spans="1:10" hidden="1" x14ac:dyDescent="0.2">
      <c r="D18" s="20"/>
      <c r="E18" s="2">
        <v>3000000</v>
      </c>
      <c r="F18" s="2">
        <v>6000000</v>
      </c>
      <c r="H18" s="7">
        <v>13</v>
      </c>
      <c r="I18" s="2">
        <v>3000000</v>
      </c>
      <c r="J18" s="2">
        <v>239500</v>
      </c>
    </row>
    <row r="19" spans="1:10" hidden="1" x14ac:dyDescent="0.2">
      <c r="D19" s="20"/>
      <c r="E19" s="2">
        <v>6000000</v>
      </c>
      <c r="H19" s="7">
        <v>14</v>
      </c>
      <c r="I19" s="2">
        <v>6000000</v>
      </c>
      <c r="J19" s="2">
        <v>629500</v>
      </c>
    </row>
    <row r="20" spans="1:10" hidden="1" x14ac:dyDescent="0.2">
      <c r="D20" s="20"/>
    </row>
    <row r="21" spans="1:10" hidden="1" x14ac:dyDescent="0.2">
      <c r="D21" s="20"/>
    </row>
    <row r="22" spans="1:10" hidden="1" x14ac:dyDescent="0.2">
      <c r="D22" s="20"/>
    </row>
    <row r="23" spans="1:10" hidden="1" x14ac:dyDescent="0.2">
      <c r="D23" s="21">
        <f>IF(AND(D5&gt;=E11,D5&lt;F11),J11+H11*INT((D5-49901)/100),IF(AND(D5&gt;=E12,D5&lt;F12),J12+H12*INT((D5-299901)/100),IF(AND(D5&gt;=E13,D5&lt;F13),J13+H13*INT((D5-499901)/100),IF(AND(D5&gt;=E14,D5&lt;F14),J14+H14*INT((D5-699901)/100),IF(AND(D5&gt;=E15,D5&lt;F15),J15+H15*INT((D5-999901)/100),IF(AND(D5&gt;=E16,D5&lt;F16),J16+H16*INT((D5-1499901)/100),IF(AND(D5&gt;=E17,D5&lt;F17),J17+H17*INT((D5-1999901)/100),IF(AND(D5&gt;=E18,D5&lt;F18),J18+H18*INT((D5-2999901)/100),IF(D5&gt;=E19,J19+H19*INT((D5-5999901)/100),(D5*H10)/100)))))))))</f>
        <v>0</v>
      </c>
    </row>
    <row r="24" spans="1:10" x14ac:dyDescent="0.2">
      <c r="C24" s="3" t="s">
        <v>1</v>
      </c>
      <c r="D24" s="22">
        <f>D23</f>
        <v>0</v>
      </c>
      <c r="F24" s="28" t="s">
        <v>14</v>
      </c>
    </row>
    <row r="25" spans="1:10" ht="13.5" thickBot="1" x14ac:dyDescent="0.25">
      <c r="C25" s="3" t="s">
        <v>6</v>
      </c>
      <c r="D25" s="21">
        <v>90</v>
      </c>
    </row>
    <row r="26" spans="1:10" s="4" customFormat="1" ht="68.25" customHeight="1" thickBot="1" x14ac:dyDescent="0.25">
      <c r="C26" s="5" t="s">
        <v>3</v>
      </c>
      <c r="D26" s="17">
        <f>SUM(D24:D25)</f>
        <v>90</v>
      </c>
      <c r="E26" s="6"/>
      <c r="F26" s="6"/>
      <c r="H26" s="8"/>
      <c r="I26" s="6"/>
    </row>
    <row r="27" spans="1:10" x14ac:dyDescent="0.2">
      <c r="A27" s="1" t="s">
        <v>8</v>
      </c>
    </row>
    <row r="28" spans="1:10" x14ac:dyDescent="0.2">
      <c r="A28" s="1" t="s">
        <v>10</v>
      </c>
    </row>
    <row r="29" spans="1:10" x14ac:dyDescent="0.2">
      <c r="A29" s="1" t="s">
        <v>9</v>
      </c>
    </row>
  </sheetData>
  <sheetProtection selectLockedCells="1"/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30"/>
  <sheetViews>
    <sheetView showGridLines="0" workbookViewId="0">
      <selection activeCell="D5" sqref="D5"/>
    </sheetView>
  </sheetViews>
  <sheetFormatPr defaultColWidth="9.28515625" defaultRowHeight="15" x14ac:dyDescent="0.2"/>
  <cols>
    <col min="1" max="1" width="17.5703125" style="49" customWidth="1"/>
    <col min="2" max="2" width="11.85546875" style="49" customWidth="1"/>
    <col min="3" max="3" width="22.7109375" style="49" customWidth="1"/>
    <col min="4" max="4" width="22.5703125" style="49" customWidth="1"/>
    <col min="5" max="5" width="16.140625" style="49" bestFit="1" customWidth="1"/>
    <col min="6" max="6" width="21" style="49" bestFit="1" customWidth="1"/>
    <col min="7" max="7" width="9.28515625" style="49"/>
    <col min="8" max="8" width="5.7109375" style="49" bestFit="1" customWidth="1"/>
    <col min="9" max="9" width="16.140625" style="49" bestFit="1" customWidth="1"/>
    <col min="10" max="10" width="12.85546875" style="49" bestFit="1" customWidth="1"/>
    <col min="11" max="16384" width="9.28515625" style="49"/>
  </cols>
  <sheetData>
    <row r="1" spans="1:10" ht="15.75" x14ac:dyDescent="0.25">
      <c r="A1" s="54" t="s">
        <v>11</v>
      </c>
      <c r="B1" s="54"/>
      <c r="C1" s="54"/>
      <c r="D1" s="54"/>
      <c r="E1" s="54"/>
      <c r="F1" s="34"/>
      <c r="G1" s="35"/>
      <c r="H1" s="36"/>
      <c r="I1" s="34"/>
      <c r="J1" s="35"/>
    </row>
    <row r="2" spans="1:10" x14ac:dyDescent="0.2">
      <c r="A2" s="35"/>
      <c r="B2" s="35"/>
      <c r="C2" s="35"/>
      <c r="D2" s="35"/>
      <c r="E2" s="34"/>
      <c r="F2" s="34"/>
      <c r="G2" s="35"/>
      <c r="H2" s="36"/>
      <c r="I2" s="34"/>
      <c r="J2" s="35"/>
    </row>
    <row r="3" spans="1:10" ht="15.75" x14ac:dyDescent="0.25">
      <c r="A3" s="35"/>
      <c r="B3" s="35"/>
      <c r="C3" s="37" t="s">
        <v>2</v>
      </c>
      <c r="D3" s="35"/>
      <c r="E3" s="34"/>
      <c r="F3" s="34"/>
      <c r="G3" s="35"/>
      <c r="H3" s="36"/>
      <c r="I3" s="34"/>
      <c r="J3" s="35"/>
    </row>
    <row r="4" spans="1:10" x14ac:dyDescent="0.2">
      <c r="A4" s="35"/>
      <c r="B4" s="35"/>
      <c r="C4" s="35"/>
      <c r="D4" s="35"/>
      <c r="E4" s="34"/>
      <c r="F4" s="34"/>
      <c r="G4" s="35"/>
      <c r="H4" s="36"/>
      <c r="I4" s="34"/>
      <c r="J4" s="35"/>
    </row>
    <row r="5" spans="1:10" ht="69" customHeight="1" x14ac:dyDescent="0.2">
      <c r="A5" s="38"/>
      <c r="B5" s="38"/>
      <c r="C5" s="39" t="s">
        <v>0</v>
      </c>
      <c r="D5" s="50">
        <v>0</v>
      </c>
      <c r="E5" s="40"/>
      <c r="F5" s="41" t="s">
        <v>17</v>
      </c>
      <c r="G5" s="38"/>
      <c r="H5" s="42"/>
      <c r="I5" s="40"/>
      <c r="J5" s="38"/>
    </row>
    <row r="6" spans="1:10" x14ac:dyDescent="0.2">
      <c r="A6" s="35"/>
      <c r="B6" s="35"/>
      <c r="C6" s="35"/>
      <c r="D6" s="43"/>
      <c r="E6" s="34"/>
      <c r="F6" s="34"/>
      <c r="G6" s="35"/>
      <c r="H6" s="36"/>
      <c r="I6" s="34"/>
      <c r="J6" s="35"/>
    </row>
    <row r="7" spans="1:10" hidden="1" x14ac:dyDescent="0.2">
      <c r="A7" s="35"/>
      <c r="B7" s="35"/>
      <c r="C7" s="35"/>
      <c r="D7" s="43"/>
      <c r="E7" s="34"/>
      <c r="F7" s="34"/>
      <c r="G7" s="35"/>
      <c r="H7" s="36"/>
      <c r="I7" s="34"/>
      <c r="J7" s="35"/>
    </row>
    <row r="8" spans="1:10" hidden="1" x14ac:dyDescent="0.2">
      <c r="A8" s="35"/>
      <c r="B8" s="35"/>
      <c r="C8" s="35"/>
      <c r="D8" s="43"/>
      <c r="E8" s="34"/>
      <c r="F8" s="34"/>
      <c r="G8" s="35"/>
      <c r="H8" s="36"/>
      <c r="I8" s="34"/>
      <c r="J8" s="35"/>
    </row>
    <row r="9" spans="1:10" hidden="1" x14ac:dyDescent="0.2">
      <c r="A9" s="35"/>
      <c r="B9" s="35"/>
      <c r="C9" s="35"/>
      <c r="D9" s="43"/>
      <c r="E9" s="34"/>
      <c r="F9" s="34"/>
      <c r="G9" s="35"/>
      <c r="H9" s="36"/>
      <c r="I9" s="34"/>
      <c r="J9" s="35"/>
    </row>
    <row r="10" spans="1:10" hidden="1" x14ac:dyDescent="0.2">
      <c r="A10" s="35"/>
      <c r="B10" s="35"/>
      <c r="C10" s="35"/>
      <c r="D10" s="43"/>
      <c r="E10" s="34">
        <v>0</v>
      </c>
      <c r="F10" s="34">
        <v>50000</v>
      </c>
      <c r="G10" s="35"/>
      <c r="H10" s="36">
        <v>0.5</v>
      </c>
      <c r="I10" s="34"/>
      <c r="J10" s="35"/>
    </row>
    <row r="11" spans="1:10" hidden="1" x14ac:dyDescent="0.2">
      <c r="A11" s="35"/>
      <c r="B11" s="35"/>
      <c r="C11" s="35"/>
      <c r="D11" s="43"/>
      <c r="E11" s="34">
        <v>50000</v>
      </c>
      <c r="F11" s="34">
        <v>300000</v>
      </c>
      <c r="G11" s="35"/>
      <c r="H11" s="36">
        <v>1.5</v>
      </c>
      <c r="I11" s="34">
        <v>50000</v>
      </c>
      <c r="J11" s="34">
        <v>250</v>
      </c>
    </row>
    <row r="12" spans="1:10" hidden="1" x14ac:dyDescent="0.2">
      <c r="A12" s="35"/>
      <c r="B12" s="35"/>
      <c r="C12" s="35"/>
      <c r="D12" s="43"/>
      <c r="E12" s="34">
        <v>300000</v>
      </c>
      <c r="F12" s="34">
        <v>500000</v>
      </c>
      <c r="G12" s="35"/>
      <c r="H12" s="36">
        <v>2</v>
      </c>
      <c r="I12" s="34">
        <v>300000</v>
      </c>
      <c r="J12" s="34">
        <v>4000</v>
      </c>
    </row>
    <row r="13" spans="1:10" hidden="1" x14ac:dyDescent="0.2">
      <c r="A13" s="35"/>
      <c r="B13" s="35"/>
      <c r="C13" s="35"/>
      <c r="D13" s="43"/>
      <c r="E13" s="34">
        <v>500000</v>
      </c>
      <c r="F13" s="34">
        <v>700000</v>
      </c>
      <c r="G13" s="35"/>
      <c r="H13" s="36">
        <v>2.5</v>
      </c>
      <c r="I13" s="34">
        <v>500000</v>
      </c>
      <c r="J13" s="34">
        <v>8000</v>
      </c>
    </row>
    <row r="14" spans="1:10" hidden="1" x14ac:dyDescent="0.2">
      <c r="A14" s="35"/>
      <c r="B14" s="35"/>
      <c r="C14" s="35"/>
      <c r="D14" s="43"/>
      <c r="E14" s="34">
        <v>700000</v>
      </c>
      <c r="F14" s="34">
        <v>1000000</v>
      </c>
      <c r="G14" s="35"/>
      <c r="H14" s="36">
        <v>3</v>
      </c>
      <c r="I14" s="34">
        <v>700000</v>
      </c>
      <c r="J14" s="34">
        <v>13000</v>
      </c>
    </row>
    <row r="15" spans="1:10" hidden="1" x14ac:dyDescent="0.2">
      <c r="A15" s="35"/>
      <c r="B15" s="35"/>
      <c r="C15" s="35"/>
      <c r="D15" s="43"/>
      <c r="E15" s="34">
        <v>1000000</v>
      </c>
      <c r="F15" s="34">
        <v>1500000</v>
      </c>
      <c r="G15" s="35"/>
      <c r="H15" s="36">
        <v>3.5</v>
      </c>
      <c r="I15" s="34">
        <v>1000000</v>
      </c>
      <c r="J15" s="34">
        <v>22000</v>
      </c>
    </row>
    <row r="16" spans="1:10" hidden="1" x14ac:dyDescent="0.2">
      <c r="A16" s="35"/>
      <c r="B16" s="35"/>
      <c r="C16" s="35"/>
      <c r="D16" s="43"/>
      <c r="E16" s="34">
        <v>1500000</v>
      </c>
      <c r="F16" s="34">
        <v>2000000</v>
      </c>
      <c r="G16" s="35"/>
      <c r="H16" s="36">
        <v>4</v>
      </c>
      <c r="I16" s="34">
        <v>1500000</v>
      </c>
      <c r="J16" s="34">
        <v>39500</v>
      </c>
    </row>
    <row r="17" spans="1:10" hidden="1" x14ac:dyDescent="0.2">
      <c r="A17" s="35"/>
      <c r="B17" s="35"/>
      <c r="C17" s="35"/>
      <c r="D17" s="43"/>
      <c r="E17" s="34">
        <v>2000000</v>
      </c>
      <c r="F17" s="44"/>
      <c r="G17" s="35"/>
      <c r="H17" s="36">
        <v>5</v>
      </c>
      <c r="I17" s="34">
        <v>2000000</v>
      </c>
      <c r="J17" s="34">
        <v>59500</v>
      </c>
    </row>
    <row r="18" spans="1:10" hidden="1" x14ac:dyDescent="0.2">
      <c r="A18" s="35"/>
      <c r="B18" s="35"/>
      <c r="C18" s="35"/>
      <c r="D18" s="43"/>
      <c r="E18" s="34">
        <v>3000000</v>
      </c>
      <c r="F18" s="44"/>
      <c r="G18" s="35"/>
      <c r="H18" s="45"/>
      <c r="I18" s="44"/>
      <c r="J18" s="44"/>
    </row>
    <row r="19" spans="1:10" hidden="1" x14ac:dyDescent="0.2">
      <c r="A19" s="35"/>
      <c r="B19" s="35"/>
      <c r="C19" s="35"/>
      <c r="D19" s="43"/>
      <c r="E19" s="44"/>
      <c r="F19" s="34"/>
      <c r="G19" s="35"/>
      <c r="H19" s="45"/>
      <c r="I19" s="44"/>
      <c r="J19" s="44"/>
    </row>
    <row r="20" spans="1:10" hidden="1" x14ac:dyDescent="0.2">
      <c r="A20" s="35"/>
      <c r="B20" s="35"/>
      <c r="C20" s="35"/>
      <c r="D20" s="43"/>
      <c r="E20" s="34"/>
      <c r="F20" s="34"/>
      <c r="G20" s="35"/>
      <c r="H20" s="36"/>
      <c r="I20" s="34"/>
      <c r="J20" s="35"/>
    </row>
    <row r="21" spans="1:10" hidden="1" x14ac:dyDescent="0.2">
      <c r="A21" s="35"/>
      <c r="B21" s="35"/>
      <c r="C21" s="35"/>
      <c r="D21" s="43"/>
      <c r="E21" s="34"/>
      <c r="F21" s="34"/>
      <c r="G21" s="35"/>
      <c r="H21" s="36"/>
      <c r="I21" s="34"/>
      <c r="J21" s="35"/>
    </row>
    <row r="22" spans="1:10" hidden="1" x14ac:dyDescent="0.2">
      <c r="A22" s="35"/>
      <c r="B22" s="35"/>
      <c r="C22" s="35"/>
      <c r="D22" s="43"/>
      <c r="E22" s="34"/>
      <c r="F22" s="34"/>
      <c r="G22" s="35"/>
      <c r="H22" s="36"/>
      <c r="I22" s="34"/>
      <c r="J22" s="35"/>
    </row>
    <row r="23" spans="1:10" ht="15.75" hidden="1" x14ac:dyDescent="0.25">
      <c r="A23" s="35"/>
      <c r="B23" s="35"/>
      <c r="C23" s="35"/>
      <c r="D23" s="46">
        <f>IF(AND(D5&gt;=E11,D5&lt;F11),J11+H11*INT((D5-49901)/100),IF(AND(D5&gt;=E12,D5&lt;F12),J12+H12*INT((D5-299901)/100),IF(AND(D5&gt;=E13,D5&lt;F13),J13+H13*INT((D5-499901)/100),IF(AND(D5&gt;=E14,D5&lt;F14),J14+H14*INT((D5-699901)/100),IF(AND(D5&gt;=E15,D5&lt;F15),J15+H15*INT((D5-999901)/100),IF(AND(D5&gt;=E16,D5&lt;F16),J16+H16*INT((D5-1499901)/100),IF(D5&gt;=E17,J17+H17*INT((D5-1999901)/100),(D5*H10)/100)))))))</f>
        <v>0</v>
      </c>
      <c r="E23" s="34"/>
      <c r="F23" s="34"/>
      <c r="G23" s="35"/>
      <c r="H23" s="36"/>
      <c r="I23" s="34"/>
      <c r="J23" s="35"/>
    </row>
    <row r="24" spans="1:10" ht="15.75" x14ac:dyDescent="0.25">
      <c r="A24" s="35"/>
      <c r="B24" s="35"/>
      <c r="C24" s="37" t="s">
        <v>1</v>
      </c>
      <c r="D24" s="47">
        <f>D23</f>
        <v>0</v>
      </c>
      <c r="E24" s="34"/>
      <c r="F24" s="48" t="s">
        <v>14</v>
      </c>
      <c r="G24" s="35"/>
      <c r="H24" s="36"/>
      <c r="I24" s="34"/>
      <c r="J24" s="35"/>
    </row>
    <row r="25" spans="1:10" ht="15.75" x14ac:dyDescent="0.25">
      <c r="A25" s="35"/>
      <c r="B25" s="35"/>
      <c r="C25" s="37" t="s">
        <v>6</v>
      </c>
      <c r="D25" s="46">
        <v>90</v>
      </c>
      <c r="E25" s="34"/>
      <c r="F25" s="34"/>
      <c r="G25" s="35"/>
      <c r="H25" s="36"/>
      <c r="I25" s="34"/>
      <c r="J25" s="35"/>
    </row>
    <row r="26" spans="1:10" ht="87.75" customHeight="1" x14ac:dyDescent="0.2">
      <c r="A26" s="38"/>
      <c r="B26" s="38"/>
      <c r="C26" s="39" t="s">
        <v>3</v>
      </c>
      <c r="D26" s="51">
        <f>SUM(D24:D25)</f>
        <v>90</v>
      </c>
      <c r="E26" s="40"/>
      <c r="F26" s="40"/>
      <c r="G26" s="38"/>
      <c r="H26" s="42"/>
      <c r="I26" s="40"/>
      <c r="J26" s="38"/>
    </row>
    <row r="27" spans="1:10" x14ac:dyDescent="0.2">
      <c r="A27" s="35" t="s">
        <v>8</v>
      </c>
      <c r="B27" s="35"/>
      <c r="C27" s="35"/>
      <c r="D27" s="35"/>
      <c r="E27" s="34"/>
      <c r="F27" s="34"/>
      <c r="G27" s="35"/>
      <c r="H27" s="36"/>
      <c r="I27" s="34"/>
      <c r="J27" s="35"/>
    </row>
    <row r="28" spans="1:10" x14ac:dyDescent="0.2">
      <c r="A28" s="35" t="s">
        <v>10</v>
      </c>
      <c r="B28" s="35"/>
      <c r="C28" s="35"/>
      <c r="D28" s="35"/>
      <c r="E28" s="34"/>
      <c r="F28" s="34"/>
      <c r="G28" s="35"/>
      <c r="H28" s="36"/>
      <c r="I28" s="34"/>
      <c r="J28" s="35"/>
    </row>
    <row r="29" spans="1:10" x14ac:dyDescent="0.2">
      <c r="A29" s="35" t="s">
        <v>9</v>
      </c>
      <c r="B29" s="35"/>
      <c r="C29" s="35"/>
      <c r="D29" s="35"/>
      <c r="E29" s="34"/>
      <c r="F29" s="34"/>
      <c r="G29" s="35"/>
      <c r="H29" s="36"/>
      <c r="I29" s="34"/>
      <c r="J29" s="35"/>
    </row>
    <row r="30" spans="1:10" x14ac:dyDescent="0.2">
      <c r="A30" s="35"/>
      <c r="B30" s="35"/>
      <c r="C30" s="35"/>
      <c r="D30" s="35"/>
      <c r="E30" s="34"/>
      <c r="F30" s="34"/>
      <c r="G30" s="35"/>
      <c r="H30" s="36"/>
      <c r="I30" s="34"/>
      <c r="J30" s="35"/>
    </row>
  </sheetData>
  <sheetProtection selectLockedCells="1"/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  <pageSetUpPr fitToPage="1"/>
  </sheetPr>
  <dimension ref="A1:K17"/>
  <sheetViews>
    <sheetView workbookViewId="0">
      <selection activeCell="E8" sqref="E8"/>
    </sheetView>
  </sheetViews>
  <sheetFormatPr defaultRowHeight="12.75" x14ac:dyDescent="0.2"/>
  <cols>
    <col min="1" max="4" width="9.140625" style="1"/>
    <col min="5" max="5" width="20" style="12" customWidth="1"/>
    <col min="6" max="6" width="9.140625" style="1"/>
    <col min="7" max="8" width="11.28515625" style="13" bestFit="1" customWidth="1"/>
    <col min="9" max="10" width="9.140625" style="1"/>
    <col min="11" max="11" width="11.28515625" style="13" bestFit="1" customWidth="1"/>
    <col min="12" max="16384" width="9.140625" style="1"/>
  </cols>
  <sheetData>
    <row r="1" spans="1:11" x14ac:dyDescent="0.2">
      <c r="A1" s="53" t="s">
        <v>11</v>
      </c>
      <c r="B1" s="53"/>
      <c r="C1" s="53"/>
      <c r="D1" s="53"/>
      <c r="E1" s="53"/>
      <c r="F1" s="53"/>
      <c r="G1" s="53"/>
    </row>
    <row r="2" spans="1:11" x14ac:dyDescent="0.2">
      <c r="A2" s="9"/>
      <c r="B2" s="9"/>
      <c r="C2" s="9"/>
      <c r="D2" s="9"/>
      <c r="E2" s="9"/>
      <c r="F2" s="9"/>
      <c r="G2" s="9"/>
    </row>
    <row r="3" spans="1:11" s="10" customFormat="1" x14ac:dyDescent="0.2">
      <c r="A3" s="53" t="s">
        <v>4</v>
      </c>
      <c r="B3" s="53"/>
      <c r="C3" s="53"/>
      <c r="D3" s="53"/>
      <c r="E3" s="53"/>
      <c r="F3" s="53"/>
      <c r="G3" s="53"/>
      <c r="H3" s="53"/>
      <c r="K3" s="11"/>
    </row>
    <row r="4" spans="1:11" s="10" customFormat="1" x14ac:dyDescent="0.2">
      <c r="A4" s="53" t="s">
        <v>5</v>
      </c>
      <c r="B4" s="53"/>
      <c r="C4" s="53"/>
      <c r="D4" s="53"/>
      <c r="E4" s="53"/>
      <c r="F4" s="53"/>
      <c r="G4" s="53"/>
      <c r="H4" s="53"/>
      <c r="K4" s="11"/>
    </row>
    <row r="5" spans="1:11" s="10" customFormat="1" x14ac:dyDescent="0.2">
      <c r="A5" s="9"/>
      <c r="B5" s="9"/>
      <c r="C5" s="9"/>
      <c r="D5" s="9"/>
      <c r="E5" s="9"/>
      <c r="F5" s="9"/>
      <c r="G5" s="9"/>
      <c r="H5" s="9"/>
      <c r="K5" s="11"/>
    </row>
    <row r="6" spans="1:11" x14ac:dyDescent="0.2">
      <c r="C6" s="3" t="s">
        <v>2</v>
      </c>
    </row>
    <row r="7" spans="1:11" ht="13.5" thickBot="1" x14ac:dyDescent="0.25"/>
    <row r="8" spans="1:11" s="14" customFormat="1" ht="68.25" customHeight="1" thickBot="1" x14ac:dyDescent="0.25">
      <c r="C8" s="5" t="s">
        <v>0</v>
      </c>
      <c r="E8" s="18">
        <v>0</v>
      </c>
      <c r="G8" s="26" t="s">
        <v>15</v>
      </c>
      <c r="H8" s="15"/>
      <c r="K8" s="15"/>
    </row>
    <row r="9" spans="1:11" x14ac:dyDescent="0.2">
      <c r="E9" s="23"/>
    </row>
    <row r="10" spans="1:11" hidden="1" x14ac:dyDescent="0.2">
      <c r="E10" s="23"/>
    </row>
    <row r="11" spans="1:11" ht="12.75" hidden="1" customHeight="1" x14ac:dyDescent="0.2">
      <c r="C11" s="3"/>
      <c r="E11" s="23" t="str">
        <f>IF(AND(E8&gt;=1,E8&lt;350000),0+0*INT((E8-0)/100),IF(AND(E8&gt;=350000,E8&lt;600001),0+1*INT((E8-349901)/100),IF(AND(E8&gt;=600001,E8&lt;700001),(((E8-500000)*3%)+8000)-(8500-(E8-600000)*8.5%),"DOES NOT QUALIFY FOR DUTY UNDER 13(b)")))</f>
        <v>DOES NOT QUALIFY FOR DUTY UNDER 13(b)</v>
      </c>
    </row>
    <row r="12" spans="1:11" ht="12.75" customHeight="1" x14ac:dyDescent="0.2">
      <c r="C12" s="3" t="s">
        <v>1</v>
      </c>
      <c r="E12" s="24" t="str">
        <f>E11</f>
        <v>DOES NOT QUALIFY FOR DUTY UNDER 13(b)</v>
      </c>
    </row>
    <row r="13" spans="1:11" ht="13.5" thickBot="1" x14ac:dyDescent="0.25">
      <c r="C13" s="3" t="s">
        <v>6</v>
      </c>
      <c r="E13" s="23">
        <v>90</v>
      </c>
    </row>
    <row r="14" spans="1:11" s="14" customFormat="1" ht="68.25" customHeight="1" thickBot="1" x14ac:dyDescent="0.25">
      <c r="C14" s="5" t="s">
        <v>3</v>
      </c>
      <c r="E14" s="19">
        <f>SUM(E12:E13)</f>
        <v>90</v>
      </c>
      <c r="G14" s="15"/>
      <c r="H14" s="15"/>
      <c r="K14" s="15"/>
    </row>
    <row r="15" spans="1:11" x14ac:dyDescent="0.2">
      <c r="A15" s="1" t="s">
        <v>8</v>
      </c>
    </row>
    <row r="16" spans="1:11" x14ac:dyDescent="0.2">
      <c r="A16" s="1" t="s">
        <v>10</v>
      </c>
    </row>
    <row r="17" spans="1:1" x14ac:dyDescent="0.2">
      <c r="A17" s="1" t="s">
        <v>9</v>
      </c>
    </row>
  </sheetData>
  <sheetProtection selectLockedCells="1"/>
  <mergeCells count="3">
    <mergeCell ref="A3:H3"/>
    <mergeCell ref="A4:H4"/>
    <mergeCell ref="A1:G1"/>
  </mergeCells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1(aa)</vt:lpstr>
      <vt:lpstr>1(c)</vt:lpstr>
      <vt:lpstr>13(a) Resid</vt:lpstr>
      <vt:lpstr>13(a) BTL</vt:lpstr>
      <vt:lpstr>13(a) Comm</vt:lpstr>
      <vt:lpstr>13(b)</vt:lpstr>
      <vt:lpstr>'1(c)'!Print_Area</vt:lpstr>
      <vt:lpstr>'13(a) Resid'!Print_Area</vt:lpstr>
      <vt:lpstr>'13(b)'!Print_Area</vt:lpstr>
    </vt:vector>
  </TitlesOfParts>
  <Company>States Of Jersey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lebihana</dc:creator>
  <cp:lastModifiedBy>Alan Le Bihan</cp:lastModifiedBy>
  <cp:lastPrinted>2012-04-16T07:34:47Z</cp:lastPrinted>
  <dcterms:created xsi:type="dcterms:W3CDTF">2012-04-12T08:49:17Z</dcterms:created>
  <dcterms:modified xsi:type="dcterms:W3CDTF">2024-11-05T14:33:11Z</dcterms:modified>
</cp:coreProperties>
</file>