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o\Desktop\"/>
    </mc:Choice>
  </mc:AlternateContent>
  <bookViews>
    <workbookView xWindow="-120" yWindow="-120" windowWidth="29040" windowHeight="15840" activeTab="1"/>
  </bookViews>
  <sheets>
    <sheet name="Blad1" sheetId="4" r:id="rId1"/>
    <sheet name="MJRO - 50" sheetId="1" r:id="rId2"/>
  </sheets>
  <definedNames>
    <definedName name="_xlnm._FilterDatabase" localSheetId="1" hidden="1">'MJRO - 50'!$A$16:$BM$103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6" i="1" l="1"/>
  <c r="P107" i="1" l="1"/>
  <c r="N107" i="1"/>
  <c r="O84" i="1" l="1"/>
  <c r="O83" i="1"/>
  <c r="O82" i="1"/>
  <c r="O81" i="1"/>
  <c r="O80" i="1"/>
  <c r="N66" i="1"/>
  <c r="O66" i="1"/>
  <c r="O102" i="1"/>
  <c r="N102" i="1"/>
  <c r="O101" i="1"/>
  <c r="O100" i="1"/>
  <c r="O99" i="1"/>
  <c r="O98" i="1"/>
  <c r="N98" i="1"/>
  <c r="N99" i="1"/>
  <c r="N100" i="1"/>
  <c r="N101" i="1"/>
  <c r="O65" i="1"/>
  <c r="N82" i="1"/>
  <c r="N84" i="1"/>
  <c r="N83" i="1"/>
  <c r="N81" i="1"/>
  <c r="N80" i="1"/>
  <c r="O75" i="1"/>
  <c r="O76" i="1"/>
  <c r="N76" i="1"/>
  <c r="N75" i="1"/>
  <c r="O23" i="1" l="1"/>
  <c r="N23" i="1"/>
  <c r="O67" i="1" l="1"/>
  <c r="N67" i="1"/>
  <c r="N89" i="1"/>
  <c r="O89" i="1"/>
  <c r="N69" i="1"/>
  <c r="O69" i="1"/>
  <c r="N70" i="1"/>
  <c r="O70" i="1"/>
  <c r="N22" i="1"/>
  <c r="O22" i="1"/>
  <c r="O19" i="1"/>
  <c r="N19" i="1"/>
  <c r="N20" i="1" l="1"/>
  <c r="N21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6" i="1"/>
  <c r="N47" i="1"/>
  <c r="N48" i="1"/>
  <c r="N50" i="1"/>
  <c r="N53" i="1"/>
  <c r="N54" i="1"/>
  <c r="N55" i="1"/>
  <c r="N56" i="1"/>
  <c r="N57" i="1"/>
  <c r="N60" i="1"/>
  <c r="N61" i="1"/>
  <c r="N62" i="1"/>
  <c r="N63" i="1"/>
  <c r="N65" i="1"/>
  <c r="N73" i="1"/>
  <c r="N74" i="1"/>
  <c r="N78" i="1"/>
  <c r="N79" i="1"/>
  <c r="N86" i="1"/>
  <c r="N91" i="1"/>
  <c r="N93" i="1"/>
  <c r="N94" i="1"/>
  <c r="N97" i="1"/>
  <c r="N103" i="1"/>
  <c r="O20" i="1"/>
  <c r="O21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6" i="1"/>
  <c r="O47" i="1"/>
  <c r="O48" i="1"/>
  <c r="O50" i="1"/>
  <c r="O53" i="1"/>
  <c r="O54" i="1"/>
  <c r="O55" i="1"/>
  <c r="O56" i="1"/>
  <c r="O57" i="1"/>
  <c r="O60" i="1"/>
  <c r="O61" i="1"/>
  <c r="O62" i="1"/>
  <c r="O63" i="1"/>
  <c r="O73" i="1"/>
  <c r="O74" i="1"/>
  <c r="O78" i="1"/>
  <c r="O79" i="1"/>
  <c r="O86" i="1"/>
  <c r="O91" i="1"/>
  <c r="O93" i="1"/>
  <c r="O94" i="1"/>
  <c r="O97" i="1"/>
  <c r="O103" i="1"/>
  <c r="P16" i="1"/>
  <c r="Q16" i="1" l="1"/>
  <c r="Q105" i="1" s="1"/>
  <c r="P105" i="1"/>
  <c r="BD56" i="1"/>
  <c r="AJ56" i="1"/>
  <c r="Q81" i="1"/>
  <c r="Q98" i="1"/>
  <c r="Q23" i="1"/>
  <c r="Q67" i="1"/>
  <c r="Q22" i="1"/>
  <c r="Q70" i="1"/>
  <c r="Q86" i="1"/>
  <c r="Q79" i="1"/>
  <c r="Q21" i="1"/>
  <c r="Q26" i="1"/>
  <c r="Q37" i="1"/>
  <c r="Q27" i="1"/>
  <c r="Q29" i="1"/>
  <c r="Q31" i="1"/>
  <c r="Q47" i="1"/>
  <c r="Q40" i="1"/>
  <c r="Q46" i="1"/>
  <c r="Q50" i="1"/>
  <c r="Q60" i="1"/>
  <c r="Q63" i="1"/>
  <c r="Q65" i="1"/>
  <c r="Q73" i="1"/>
  <c r="Q62" i="1" l="1"/>
  <c r="Q35" i="1"/>
  <c r="Q93" i="1"/>
  <c r="Q75" i="1"/>
  <c r="Q54" i="1"/>
  <c r="R16" i="1"/>
  <c r="R105" i="1" s="1"/>
  <c r="Q61" i="1"/>
  <c r="Q39" i="1"/>
  <c r="Q34" i="1"/>
  <c r="Q97" i="1"/>
  <c r="Q80" i="1"/>
  <c r="Q56" i="1"/>
  <c r="Q44" i="1"/>
  <c r="Q78" i="1"/>
  <c r="Q94" i="1"/>
  <c r="Q57" i="1"/>
  <c r="Q38" i="1"/>
  <c r="Q30" i="1"/>
  <c r="Q103" i="1"/>
  <c r="Q82" i="1"/>
  <c r="Q48" i="1"/>
  <c r="Q74" i="1"/>
  <c r="Q53" i="1"/>
  <c r="Q36" i="1"/>
  <c r="Q28" i="1"/>
  <c r="Q69" i="1"/>
  <c r="Q101" i="1"/>
  <c r="Q100" i="1"/>
  <c r="Q55" i="1"/>
  <c r="Q43" i="1"/>
  <c r="Q41" i="1"/>
  <c r="Q33" i="1"/>
  <c r="Q25" i="1"/>
  <c r="Q32" i="1"/>
  <c r="Q20" i="1"/>
  <c r="Q91" i="1"/>
  <c r="Q19" i="1"/>
  <c r="Q89" i="1"/>
  <c r="Q76" i="1"/>
  <c r="Q99" i="1"/>
  <c r="Q102" i="1"/>
  <c r="Q66" i="1"/>
  <c r="R66" i="1"/>
  <c r="R48" i="1"/>
  <c r="R102" i="1"/>
  <c r="R98" i="1"/>
  <c r="R54" i="1"/>
  <c r="R100" i="1"/>
  <c r="R99" i="1"/>
  <c r="R101" i="1"/>
  <c r="R82" i="1"/>
  <c r="R80" i="1"/>
  <c r="R56" i="1"/>
  <c r="R81" i="1"/>
  <c r="R76" i="1"/>
  <c r="R75" i="1"/>
  <c r="R23" i="1"/>
  <c r="R67" i="1"/>
  <c r="R89" i="1"/>
  <c r="R69" i="1"/>
  <c r="R70" i="1"/>
  <c r="R19" i="1"/>
  <c r="R22" i="1"/>
  <c r="R20" i="1"/>
  <c r="R21" i="1"/>
  <c r="R25" i="1"/>
  <c r="R27" i="1"/>
  <c r="R29" i="1"/>
  <c r="R31" i="1"/>
  <c r="R33" i="1"/>
  <c r="R36" i="1"/>
  <c r="R38" i="1"/>
  <c r="R26" i="1"/>
  <c r="R28" i="1"/>
  <c r="R30" i="1"/>
  <c r="R32" i="1"/>
  <c r="R34" i="1"/>
  <c r="R35" i="1"/>
  <c r="R37" i="1"/>
  <c r="R40" i="1"/>
  <c r="R43" i="1"/>
  <c r="R46" i="1"/>
  <c r="R50" i="1"/>
  <c r="R39" i="1"/>
  <c r="R41" i="1"/>
  <c r="R44" i="1"/>
  <c r="R47" i="1"/>
  <c r="R60" i="1"/>
  <c r="R63" i="1"/>
  <c r="R53" i="1"/>
  <c r="R55" i="1"/>
  <c r="R57" i="1"/>
  <c r="R61" i="1"/>
  <c r="R62" i="1"/>
  <c r="R65" i="1"/>
  <c r="R74" i="1"/>
  <c r="R78" i="1"/>
  <c r="R73" i="1"/>
  <c r="R79" i="1"/>
  <c r="R86" i="1"/>
  <c r="R91" i="1"/>
  <c r="R93" i="1"/>
  <c r="R97" i="1"/>
  <c r="R103" i="1"/>
  <c r="R94" i="1"/>
  <c r="S16" i="1"/>
  <c r="S105" i="1" s="1"/>
  <c r="Q106" i="1" l="1"/>
  <c r="R106" i="1"/>
  <c r="R107" i="1" s="1"/>
  <c r="S66" i="1"/>
  <c r="S48" i="1"/>
  <c r="S98" i="1"/>
  <c r="S54" i="1"/>
  <c r="S56" i="1"/>
  <c r="S99" i="1"/>
  <c r="S100" i="1"/>
  <c r="S102" i="1"/>
  <c r="S81" i="1"/>
  <c r="S82" i="1"/>
  <c r="S101" i="1"/>
  <c r="S80" i="1"/>
  <c r="S75" i="1"/>
  <c r="S76" i="1"/>
  <c r="S23" i="1"/>
  <c r="S67" i="1"/>
  <c r="S89" i="1"/>
  <c r="S70" i="1"/>
  <c r="S69" i="1"/>
  <c r="S19" i="1"/>
  <c r="S22" i="1"/>
  <c r="S21" i="1"/>
  <c r="S20" i="1"/>
  <c r="S26" i="1"/>
  <c r="S28" i="1"/>
  <c r="S30" i="1"/>
  <c r="S32" i="1"/>
  <c r="S34" i="1"/>
  <c r="S35" i="1"/>
  <c r="S37" i="1"/>
  <c r="S25" i="1"/>
  <c r="S27" i="1"/>
  <c r="S29" i="1"/>
  <c r="S31" i="1"/>
  <c r="S33" i="1"/>
  <c r="S36" i="1"/>
  <c r="S38" i="1"/>
  <c r="S39" i="1"/>
  <c r="S40" i="1"/>
  <c r="S41" i="1"/>
  <c r="S44" i="1"/>
  <c r="S47" i="1"/>
  <c r="S43" i="1"/>
  <c r="S46" i="1"/>
  <c r="S50" i="1"/>
  <c r="S53" i="1"/>
  <c r="S55" i="1"/>
  <c r="S57" i="1"/>
  <c r="S61" i="1"/>
  <c r="S62" i="1"/>
  <c r="S60" i="1"/>
  <c r="S63" i="1"/>
  <c r="S65" i="1"/>
  <c r="S73" i="1"/>
  <c r="S74" i="1"/>
  <c r="S94" i="1"/>
  <c r="S78" i="1"/>
  <c r="S79" i="1"/>
  <c r="S86" i="1"/>
  <c r="S91" i="1"/>
  <c r="S93" i="1"/>
  <c r="S97" i="1"/>
  <c r="S103" i="1"/>
  <c r="T16" i="1"/>
  <c r="T105" i="1" s="1"/>
  <c r="Q107" i="1" l="1"/>
  <c r="S106" i="1"/>
  <c r="S107" i="1" s="1"/>
  <c r="T66" i="1"/>
  <c r="T54" i="1"/>
  <c r="T56" i="1"/>
  <c r="T99" i="1"/>
  <c r="T102" i="1"/>
  <c r="T101" i="1"/>
  <c r="T82" i="1"/>
  <c r="T98" i="1"/>
  <c r="T48" i="1"/>
  <c r="T100" i="1"/>
  <c r="T81" i="1"/>
  <c r="T83" i="1"/>
  <c r="T80" i="1"/>
  <c r="T76" i="1"/>
  <c r="T75" i="1"/>
  <c r="T23" i="1"/>
  <c r="T67" i="1"/>
  <c r="T89" i="1"/>
  <c r="T69" i="1"/>
  <c r="T70" i="1"/>
  <c r="T19" i="1"/>
  <c r="T22" i="1"/>
  <c r="T20" i="1"/>
  <c r="T21" i="1"/>
  <c r="T25" i="1"/>
  <c r="T27" i="1"/>
  <c r="T29" i="1"/>
  <c r="T31" i="1"/>
  <c r="T33" i="1"/>
  <c r="T36" i="1"/>
  <c r="T38" i="1"/>
  <c r="T26" i="1"/>
  <c r="T28" i="1"/>
  <c r="T30" i="1"/>
  <c r="T32" i="1"/>
  <c r="T34" i="1"/>
  <c r="T35" i="1"/>
  <c r="T37" i="1"/>
  <c r="T40" i="1"/>
  <c r="T39" i="1"/>
  <c r="T43" i="1"/>
  <c r="T46" i="1"/>
  <c r="T50" i="1"/>
  <c r="T41" i="1"/>
  <c r="T44" i="1"/>
  <c r="T47" i="1"/>
  <c r="T60" i="1"/>
  <c r="T63" i="1"/>
  <c r="T53" i="1"/>
  <c r="T55" i="1"/>
  <c r="T57" i="1"/>
  <c r="T61" i="1"/>
  <c r="T62" i="1"/>
  <c r="T65" i="1"/>
  <c r="T74" i="1"/>
  <c r="T78" i="1"/>
  <c r="T73" i="1"/>
  <c r="T79" i="1"/>
  <c r="T86" i="1"/>
  <c r="T91" i="1"/>
  <c r="T93" i="1"/>
  <c r="T97" i="1"/>
  <c r="T103" i="1"/>
  <c r="T94" i="1"/>
  <c r="U16" i="1"/>
  <c r="U105" i="1" s="1"/>
  <c r="T106" i="1" l="1"/>
  <c r="U66" i="1"/>
  <c r="U54" i="1"/>
  <c r="U56" i="1"/>
  <c r="U48" i="1"/>
  <c r="U102" i="1"/>
  <c r="U98" i="1"/>
  <c r="U81" i="1"/>
  <c r="U99" i="1"/>
  <c r="U100" i="1"/>
  <c r="U101" i="1"/>
  <c r="U82" i="1"/>
  <c r="U83" i="1"/>
  <c r="U80" i="1"/>
  <c r="U75" i="1"/>
  <c r="U76" i="1"/>
  <c r="U23" i="1"/>
  <c r="U67" i="1"/>
  <c r="U89" i="1"/>
  <c r="U70" i="1"/>
  <c r="U69" i="1"/>
  <c r="U19" i="1"/>
  <c r="U22" i="1"/>
  <c r="U21" i="1"/>
  <c r="U20" i="1"/>
  <c r="U26" i="1"/>
  <c r="U28" i="1"/>
  <c r="U30" i="1"/>
  <c r="U32" i="1"/>
  <c r="U34" i="1"/>
  <c r="U35" i="1"/>
  <c r="U37" i="1"/>
  <c r="U25" i="1"/>
  <c r="U27" i="1"/>
  <c r="U29" i="1"/>
  <c r="U31" i="1"/>
  <c r="U33" i="1"/>
  <c r="U36" i="1"/>
  <c r="U38" i="1"/>
  <c r="U39" i="1"/>
  <c r="U41" i="1"/>
  <c r="U44" i="1"/>
  <c r="U47" i="1"/>
  <c r="U40" i="1"/>
  <c r="U43" i="1"/>
  <c r="U46" i="1"/>
  <c r="U50" i="1"/>
  <c r="U53" i="1"/>
  <c r="U55" i="1"/>
  <c r="U57" i="1"/>
  <c r="U61" i="1"/>
  <c r="U62" i="1"/>
  <c r="U60" i="1"/>
  <c r="U63" i="1"/>
  <c r="U65" i="1"/>
  <c r="U73" i="1"/>
  <c r="U74" i="1"/>
  <c r="U78" i="1"/>
  <c r="U94" i="1"/>
  <c r="U79" i="1"/>
  <c r="U86" i="1"/>
  <c r="U91" i="1"/>
  <c r="U93" i="1"/>
  <c r="U97" i="1"/>
  <c r="U103" i="1"/>
  <c r="V16" i="1"/>
  <c r="V105" i="1" s="1"/>
  <c r="T107" i="1" l="1"/>
  <c r="U106" i="1"/>
  <c r="V66" i="1"/>
  <c r="V48" i="1"/>
  <c r="V102" i="1"/>
  <c r="V98" i="1"/>
  <c r="V99" i="1"/>
  <c r="V80" i="1"/>
  <c r="V100" i="1"/>
  <c r="V56" i="1"/>
  <c r="V101" i="1"/>
  <c r="V82" i="1"/>
  <c r="V54" i="1"/>
  <c r="V81" i="1"/>
  <c r="V83" i="1"/>
  <c r="V76" i="1"/>
  <c r="V75" i="1"/>
  <c r="V23" i="1"/>
  <c r="V67" i="1"/>
  <c r="V89" i="1"/>
  <c r="V69" i="1"/>
  <c r="V70" i="1"/>
  <c r="V19" i="1"/>
  <c r="V22" i="1"/>
  <c r="V20" i="1"/>
  <c r="V21" i="1"/>
  <c r="V25" i="1"/>
  <c r="V27" i="1"/>
  <c r="V29" i="1"/>
  <c r="V31" i="1"/>
  <c r="V33" i="1"/>
  <c r="V36" i="1"/>
  <c r="V38" i="1"/>
  <c r="V26" i="1"/>
  <c r="V28" i="1"/>
  <c r="V30" i="1"/>
  <c r="V32" i="1"/>
  <c r="V34" i="1"/>
  <c r="V35" i="1"/>
  <c r="V37" i="1"/>
  <c r="V40" i="1"/>
  <c r="V43" i="1"/>
  <c r="V46" i="1"/>
  <c r="V50" i="1"/>
  <c r="V39" i="1"/>
  <c r="V41" i="1"/>
  <c r="V44" i="1"/>
  <c r="V47" i="1"/>
  <c r="V60" i="1"/>
  <c r="V63" i="1"/>
  <c r="V53" i="1"/>
  <c r="V55" i="1"/>
  <c r="V57" i="1"/>
  <c r="V61" i="1"/>
  <c r="V62" i="1"/>
  <c r="V65" i="1"/>
  <c r="V74" i="1"/>
  <c r="V78" i="1"/>
  <c r="V73" i="1"/>
  <c r="V79" i="1"/>
  <c r="V86" i="1"/>
  <c r="V91" i="1"/>
  <c r="V93" i="1"/>
  <c r="V97" i="1"/>
  <c r="V103" i="1"/>
  <c r="V94" i="1"/>
  <c r="W16" i="1"/>
  <c r="W105" i="1" s="1"/>
  <c r="U107" i="1" l="1"/>
  <c r="V106" i="1"/>
  <c r="V107" i="1" s="1"/>
  <c r="W66" i="1"/>
  <c r="W48" i="1"/>
  <c r="W98" i="1"/>
  <c r="W54" i="1"/>
  <c r="W56" i="1"/>
  <c r="W99" i="1"/>
  <c r="W100" i="1"/>
  <c r="W81" i="1"/>
  <c r="W102" i="1"/>
  <c r="W82" i="1"/>
  <c r="W101" i="1"/>
  <c r="W80" i="1"/>
  <c r="W83" i="1"/>
  <c r="W75" i="1"/>
  <c r="W76" i="1"/>
  <c r="W23" i="1"/>
  <c r="W67" i="1"/>
  <c r="W89" i="1"/>
  <c r="W70" i="1"/>
  <c r="W69" i="1"/>
  <c r="W19" i="1"/>
  <c r="W22" i="1"/>
  <c r="W21" i="1"/>
  <c r="W20" i="1"/>
  <c r="W26" i="1"/>
  <c r="W28" i="1"/>
  <c r="W30" i="1"/>
  <c r="W32" i="1"/>
  <c r="W34" i="1"/>
  <c r="W35" i="1"/>
  <c r="W37" i="1"/>
  <c r="W25" i="1"/>
  <c r="W27" i="1"/>
  <c r="W29" i="1"/>
  <c r="W31" i="1"/>
  <c r="W33" i="1"/>
  <c r="W36" i="1"/>
  <c r="W38" i="1"/>
  <c r="W39" i="1"/>
  <c r="W40" i="1"/>
  <c r="W41" i="1"/>
  <c r="W44" i="1"/>
  <c r="W47" i="1"/>
  <c r="W43" i="1"/>
  <c r="W46" i="1"/>
  <c r="W50" i="1"/>
  <c r="W53" i="1"/>
  <c r="W55" i="1"/>
  <c r="W57" i="1"/>
  <c r="W61" i="1"/>
  <c r="W62" i="1"/>
  <c r="W60" i="1"/>
  <c r="W63" i="1"/>
  <c r="W65" i="1"/>
  <c r="W73" i="1"/>
  <c r="W74" i="1"/>
  <c r="W94" i="1"/>
  <c r="W78" i="1"/>
  <c r="W79" i="1"/>
  <c r="W86" i="1"/>
  <c r="W91" i="1"/>
  <c r="W93" i="1"/>
  <c r="W97" i="1"/>
  <c r="W103" i="1"/>
  <c r="X16" i="1"/>
  <c r="X105" i="1" s="1"/>
  <c r="W106" i="1" l="1"/>
  <c r="W107" i="1" s="1"/>
  <c r="X66" i="1"/>
  <c r="X54" i="1"/>
  <c r="X56" i="1"/>
  <c r="X99" i="1"/>
  <c r="X101" i="1"/>
  <c r="X82" i="1"/>
  <c r="X48" i="1"/>
  <c r="X102" i="1"/>
  <c r="X98" i="1"/>
  <c r="X100" i="1"/>
  <c r="X80" i="1"/>
  <c r="X83" i="1"/>
  <c r="X81" i="1"/>
  <c r="X75" i="1"/>
  <c r="X76" i="1"/>
  <c r="X23" i="1"/>
  <c r="X67" i="1"/>
  <c r="X89" i="1"/>
  <c r="X70" i="1"/>
  <c r="X69" i="1"/>
  <c r="X19" i="1"/>
  <c r="X22" i="1"/>
  <c r="X20" i="1"/>
  <c r="X21" i="1"/>
  <c r="X25" i="1"/>
  <c r="X27" i="1"/>
  <c r="X29" i="1"/>
  <c r="X31" i="1"/>
  <c r="X33" i="1"/>
  <c r="X36" i="1"/>
  <c r="X38" i="1"/>
  <c r="X26" i="1"/>
  <c r="X28" i="1"/>
  <c r="X30" i="1"/>
  <c r="X32" i="1"/>
  <c r="X34" i="1"/>
  <c r="X35" i="1"/>
  <c r="X37" i="1"/>
  <c r="X40" i="1"/>
  <c r="X39" i="1"/>
  <c r="X43" i="1"/>
  <c r="X46" i="1"/>
  <c r="X50" i="1"/>
  <c r="X41" i="1"/>
  <c r="X44" i="1"/>
  <c r="X47" i="1"/>
  <c r="X60" i="1"/>
  <c r="X63" i="1"/>
  <c r="X53" i="1"/>
  <c r="X55" i="1"/>
  <c r="X57" i="1"/>
  <c r="X61" i="1"/>
  <c r="X62" i="1"/>
  <c r="X65" i="1"/>
  <c r="X74" i="1"/>
  <c r="X78" i="1"/>
  <c r="X73" i="1"/>
  <c r="X79" i="1"/>
  <c r="X86" i="1"/>
  <c r="X91" i="1"/>
  <c r="X93" i="1"/>
  <c r="X97" i="1"/>
  <c r="X103" i="1"/>
  <c r="X94" i="1"/>
  <c r="Y16" i="1"/>
  <c r="Y105" i="1" s="1"/>
  <c r="X106" i="1" l="1"/>
  <c r="X107" i="1" s="1"/>
  <c r="Y66" i="1"/>
  <c r="Y54" i="1"/>
  <c r="Y56" i="1"/>
  <c r="Y48" i="1"/>
  <c r="Y102" i="1"/>
  <c r="Y98" i="1"/>
  <c r="Y100" i="1"/>
  <c r="Y99" i="1"/>
  <c r="Y101" i="1"/>
  <c r="Y81" i="1"/>
  <c r="Y82" i="1"/>
  <c r="Y80" i="1"/>
  <c r="Y84" i="1"/>
  <c r="Y76" i="1"/>
  <c r="Y75" i="1"/>
  <c r="Y23" i="1"/>
  <c r="Y67" i="1"/>
  <c r="Y89" i="1"/>
  <c r="Y70" i="1"/>
  <c r="Y69" i="1"/>
  <c r="Y19" i="1"/>
  <c r="Y22" i="1"/>
  <c r="Y21" i="1"/>
  <c r="Y20" i="1"/>
  <c r="Y26" i="1"/>
  <c r="Y28" i="1"/>
  <c r="Y30" i="1"/>
  <c r="Y32" i="1"/>
  <c r="Y34" i="1"/>
  <c r="Y35" i="1"/>
  <c r="Y37" i="1"/>
  <c r="Y25" i="1"/>
  <c r="Y27" i="1"/>
  <c r="Y29" i="1"/>
  <c r="Y31" i="1"/>
  <c r="Y33" i="1"/>
  <c r="Y36" i="1"/>
  <c r="Y38" i="1"/>
  <c r="Y39" i="1"/>
  <c r="Y41" i="1"/>
  <c r="Y44" i="1"/>
  <c r="Y47" i="1"/>
  <c r="Y40" i="1"/>
  <c r="Y43" i="1"/>
  <c r="Y46" i="1"/>
  <c r="Y50" i="1"/>
  <c r="Y53" i="1"/>
  <c r="Y55" i="1"/>
  <c r="Y57" i="1"/>
  <c r="Y61" i="1"/>
  <c r="Y62" i="1"/>
  <c r="Y60" i="1"/>
  <c r="Y63" i="1"/>
  <c r="Y65" i="1"/>
  <c r="Y73" i="1"/>
  <c r="Y74" i="1"/>
  <c r="Y78" i="1"/>
  <c r="Y94" i="1"/>
  <c r="Y79" i="1"/>
  <c r="Y86" i="1"/>
  <c r="Y91" i="1"/>
  <c r="Y93" i="1"/>
  <c r="Y97" i="1"/>
  <c r="Y103" i="1"/>
  <c r="Z16" i="1"/>
  <c r="Z105" i="1" s="1"/>
  <c r="Y106" i="1" l="1"/>
  <c r="F110" i="1" s="1"/>
  <c r="Z66" i="1"/>
  <c r="Z48" i="1"/>
  <c r="Z102" i="1"/>
  <c r="Z98" i="1"/>
  <c r="Z81" i="1"/>
  <c r="Z56" i="1"/>
  <c r="Z100" i="1"/>
  <c r="Z54" i="1"/>
  <c r="Z99" i="1"/>
  <c r="Z101" i="1"/>
  <c r="Z82" i="1"/>
  <c r="Z84" i="1"/>
  <c r="Z80" i="1"/>
  <c r="Z76" i="1"/>
  <c r="Z75" i="1"/>
  <c r="Z23" i="1"/>
  <c r="Z67" i="1"/>
  <c r="Z89" i="1"/>
  <c r="Z69" i="1"/>
  <c r="Z70" i="1"/>
  <c r="Z19" i="1"/>
  <c r="Z22" i="1"/>
  <c r="Z20" i="1"/>
  <c r="Z21" i="1"/>
  <c r="Z25" i="1"/>
  <c r="Z27" i="1"/>
  <c r="Z29" i="1"/>
  <c r="Z31" i="1"/>
  <c r="Z33" i="1"/>
  <c r="Z36" i="1"/>
  <c r="Z38" i="1"/>
  <c r="Z26" i="1"/>
  <c r="Z28" i="1"/>
  <c r="Z30" i="1"/>
  <c r="Z32" i="1"/>
  <c r="Z34" i="1"/>
  <c r="Z35" i="1"/>
  <c r="Z37" i="1"/>
  <c r="Z40" i="1"/>
  <c r="Z43" i="1"/>
  <c r="Z46" i="1"/>
  <c r="Z50" i="1"/>
  <c r="Z39" i="1"/>
  <c r="Z41" i="1"/>
  <c r="Z44" i="1"/>
  <c r="Z47" i="1"/>
  <c r="Z60" i="1"/>
  <c r="Z63" i="1"/>
  <c r="Z53" i="1"/>
  <c r="Z55" i="1"/>
  <c r="Z57" i="1"/>
  <c r="Z61" i="1"/>
  <c r="Z62" i="1"/>
  <c r="Z65" i="1"/>
  <c r="Z74" i="1"/>
  <c r="Z78" i="1"/>
  <c r="Z73" i="1"/>
  <c r="Z79" i="1"/>
  <c r="Z86" i="1"/>
  <c r="Z91" i="1"/>
  <c r="Z93" i="1"/>
  <c r="Z97" i="1"/>
  <c r="Z103" i="1"/>
  <c r="Z94" i="1"/>
  <c r="AA16" i="1"/>
  <c r="AA105" i="1" s="1"/>
  <c r="Z106" i="1" l="1"/>
  <c r="Z107" i="1" s="1"/>
  <c r="Y107" i="1"/>
  <c r="AA66" i="1"/>
  <c r="AA48" i="1"/>
  <c r="AA98" i="1"/>
  <c r="AA54" i="1"/>
  <c r="AA56" i="1"/>
  <c r="AA99" i="1"/>
  <c r="AA100" i="1"/>
  <c r="AA102" i="1"/>
  <c r="AA80" i="1"/>
  <c r="AA101" i="1"/>
  <c r="AA82" i="1"/>
  <c r="AA81" i="1"/>
  <c r="AA84" i="1"/>
  <c r="AA75" i="1"/>
  <c r="AA76" i="1"/>
  <c r="AA23" i="1"/>
  <c r="AA67" i="1"/>
  <c r="AA89" i="1"/>
  <c r="AA70" i="1"/>
  <c r="AA69" i="1"/>
  <c r="AA19" i="1"/>
  <c r="AA22" i="1"/>
  <c r="AA21" i="1"/>
  <c r="AA20" i="1"/>
  <c r="AA26" i="1"/>
  <c r="AA28" i="1"/>
  <c r="AA30" i="1"/>
  <c r="AA32" i="1"/>
  <c r="AA34" i="1"/>
  <c r="AA35" i="1"/>
  <c r="AA37" i="1"/>
  <c r="AA25" i="1"/>
  <c r="AA27" i="1"/>
  <c r="AA29" i="1"/>
  <c r="AA31" i="1"/>
  <c r="AA33" i="1"/>
  <c r="AA36" i="1"/>
  <c r="AA38" i="1"/>
  <c r="AA39" i="1"/>
  <c r="AA40" i="1"/>
  <c r="AA41" i="1"/>
  <c r="AA44" i="1"/>
  <c r="AA47" i="1"/>
  <c r="AA43" i="1"/>
  <c r="AA46" i="1"/>
  <c r="AA50" i="1"/>
  <c r="AA53" i="1"/>
  <c r="AA55" i="1"/>
  <c r="AA57" i="1"/>
  <c r="AA61" i="1"/>
  <c r="AA62" i="1"/>
  <c r="AA60" i="1"/>
  <c r="AA63" i="1"/>
  <c r="AA65" i="1"/>
  <c r="AA73" i="1"/>
  <c r="AA74" i="1"/>
  <c r="AA94" i="1"/>
  <c r="AA78" i="1"/>
  <c r="AA79" i="1"/>
  <c r="AA86" i="1"/>
  <c r="AA91" i="1"/>
  <c r="AA93" i="1"/>
  <c r="AA97" i="1"/>
  <c r="AA103" i="1"/>
  <c r="AB16" i="1"/>
  <c r="AB105" i="1" s="1"/>
  <c r="AA106" i="1" l="1"/>
  <c r="AA107" i="1" s="1"/>
  <c r="AB66" i="1"/>
  <c r="AB54" i="1"/>
  <c r="AB56" i="1"/>
  <c r="AB99" i="1"/>
  <c r="AB48" i="1"/>
  <c r="AB102" i="1"/>
  <c r="AB101" i="1"/>
  <c r="AB82" i="1"/>
  <c r="AB98" i="1"/>
  <c r="AB81" i="1"/>
  <c r="AB100" i="1"/>
  <c r="AB84" i="1"/>
  <c r="AB80" i="1"/>
  <c r="AB76" i="1"/>
  <c r="AB75" i="1"/>
  <c r="AB23" i="1"/>
  <c r="AB67" i="1"/>
  <c r="AB89" i="1"/>
  <c r="AB70" i="1"/>
  <c r="AB69" i="1"/>
  <c r="AB19" i="1"/>
  <c r="AB22" i="1"/>
  <c r="AB20" i="1"/>
  <c r="AB21" i="1"/>
  <c r="AB25" i="1"/>
  <c r="AB27" i="1"/>
  <c r="AB29" i="1"/>
  <c r="AB31" i="1"/>
  <c r="AB33" i="1"/>
  <c r="AB36" i="1"/>
  <c r="AB38" i="1"/>
  <c r="AB26" i="1"/>
  <c r="AB28" i="1"/>
  <c r="AB30" i="1"/>
  <c r="AB32" i="1"/>
  <c r="AB34" i="1"/>
  <c r="AB35" i="1"/>
  <c r="AB37" i="1"/>
  <c r="AB40" i="1"/>
  <c r="AB39" i="1"/>
  <c r="AB43" i="1"/>
  <c r="AB46" i="1"/>
  <c r="AB50" i="1"/>
  <c r="AB41" i="1"/>
  <c r="AB44" i="1"/>
  <c r="AB47" i="1"/>
  <c r="AB60" i="1"/>
  <c r="AB63" i="1"/>
  <c r="AB53" i="1"/>
  <c r="AB55" i="1"/>
  <c r="AB57" i="1"/>
  <c r="AB61" i="1"/>
  <c r="AB62" i="1"/>
  <c r="AB65" i="1"/>
  <c r="AB74" i="1"/>
  <c r="AB78" i="1"/>
  <c r="AB73" i="1"/>
  <c r="AB79" i="1"/>
  <c r="AB86" i="1"/>
  <c r="AB91" i="1"/>
  <c r="AB93" i="1"/>
  <c r="AB97" i="1"/>
  <c r="AB103" i="1"/>
  <c r="AB94" i="1"/>
  <c r="AC16" i="1"/>
  <c r="AC105" i="1" s="1"/>
  <c r="AB106" i="1" l="1"/>
  <c r="AB107" i="1" s="1"/>
  <c r="AC66" i="1"/>
  <c r="AC54" i="1"/>
  <c r="AC56" i="1"/>
  <c r="AC48" i="1"/>
  <c r="AC102" i="1"/>
  <c r="AC98" i="1"/>
  <c r="AC99" i="1"/>
  <c r="AC100" i="1"/>
  <c r="AC101" i="1"/>
  <c r="AC82" i="1"/>
  <c r="AC81" i="1"/>
  <c r="AC84" i="1"/>
  <c r="AC80" i="1"/>
  <c r="AC75" i="1"/>
  <c r="AC76" i="1"/>
  <c r="AC23" i="1"/>
  <c r="AC67" i="1"/>
  <c r="AC89" i="1"/>
  <c r="AC70" i="1"/>
  <c r="AC69" i="1"/>
  <c r="AC19" i="1"/>
  <c r="AC22" i="1"/>
  <c r="AC21" i="1"/>
  <c r="AC20" i="1"/>
  <c r="AC26" i="1"/>
  <c r="AC28" i="1"/>
  <c r="AC30" i="1"/>
  <c r="AC32" i="1"/>
  <c r="AC34" i="1"/>
  <c r="AC35" i="1"/>
  <c r="AC37" i="1"/>
  <c r="AC25" i="1"/>
  <c r="AC27" i="1"/>
  <c r="AC29" i="1"/>
  <c r="AC31" i="1"/>
  <c r="AC33" i="1"/>
  <c r="AC36" i="1"/>
  <c r="AC38" i="1"/>
  <c r="AC39" i="1"/>
  <c r="AC41" i="1"/>
  <c r="AC44" i="1"/>
  <c r="AC47" i="1"/>
  <c r="AC40" i="1"/>
  <c r="AC43" i="1"/>
  <c r="AC46" i="1"/>
  <c r="AC50" i="1"/>
  <c r="AC53" i="1"/>
  <c r="AC55" i="1"/>
  <c r="AC57" i="1"/>
  <c r="AC61" i="1"/>
  <c r="AC62" i="1"/>
  <c r="AC60" i="1"/>
  <c r="AC63" i="1"/>
  <c r="AC65" i="1"/>
  <c r="AC73" i="1"/>
  <c r="AC74" i="1"/>
  <c r="AC78" i="1"/>
  <c r="AC94" i="1"/>
  <c r="AC79" i="1"/>
  <c r="AC86" i="1"/>
  <c r="AC91" i="1"/>
  <c r="AC93" i="1"/>
  <c r="AC97" i="1"/>
  <c r="AC103" i="1"/>
  <c r="AD16" i="1"/>
  <c r="AD105" i="1" s="1"/>
  <c r="AC106" i="1" l="1"/>
  <c r="AC107" i="1" s="1"/>
  <c r="AD66" i="1"/>
  <c r="AD48" i="1"/>
  <c r="AD102" i="1"/>
  <c r="AD98" i="1"/>
  <c r="AD56" i="1"/>
  <c r="AD99" i="1"/>
  <c r="AD81" i="1"/>
  <c r="AD100" i="1"/>
  <c r="AD54" i="1"/>
  <c r="AD101" i="1"/>
  <c r="AD82" i="1"/>
  <c r="AD80" i="1"/>
  <c r="AD76" i="1"/>
  <c r="AD75" i="1"/>
  <c r="AD23" i="1"/>
  <c r="AD67" i="1"/>
  <c r="AD89" i="1"/>
  <c r="AD69" i="1"/>
  <c r="AD70" i="1"/>
  <c r="AD19" i="1"/>
  <c r="AD22" i="1"/>
  <c r="AD20" i="1"/>
  <c r="AD21" i="1"/>
  <c r="AD25" i="1"/>
  <c r="AD27" i="1"/>
  <c r="AD29" i="1"/>
  <c r="AD31" i="1"/>
  <c r="AD33" i="1"/>
  <c r="AD36" i="1"/>
  <c r="AD38" i="1"/>
  <c r="AD26" i="1"/>
  <c r="AD28" i="1"/>
  <c r="AD30" i="1"/>
  <c r="AD32" i="1"/>
  <c r="AD34" i="1"/>
  <c r="AD35" i="1"/>
  <c r="AD37" i="1"/>
  <c r="AD40" i="1"/>
  <c r="AD43" i="1"/>
  <c r="AD46" i="1"/>
  <c r="AD50" i="1"/>
  <c r="AD39" i="1"/>
  <c r="AD41" i="1"/>
  <c r="AD44" i="1"/>
  <c r="AD47" i="1"/>
  <c r="AD60" i="1"/>
  <c r="AD63" i="1"/>
  <c r="AD53" i="1"/>
  <c r="AD55" i="1"/>
  <c r="AD57" i="1"/>
  <c r="AD61" i="1"/>
  <c r="AD62" i="1"/>
  <c r="AD65" i="1"/>
  <c r="AD74" i="1"/>
  <c r="AD78" i="1"/>
  <c r="AD73" i="1"/>
  <c r="AD79" i="1"/>
  <c r="AD86" i="1"/>
  <c r="AD91" i="1"/>
  <c r="AD93" i="1"/>
  <c r="AD97" i="1"/>
  <c r="AD103" i="1"/>
  <c r="AD94" i="1"/>
  <c r="AE16" i="1"/>
  <c r="AE105" i="1" s="1"/>
  <c r="AD106" i="1" l="1"/>
  <c r="AD107" i="1" s="1"/>
  <c r="AE66" i="1"/>
  <c r="AE98" i="1"/>
  <c r="AE54" i="1"/>
  <c r="AE56" i="1"/>
  <c r="AE99" i="1"/>
  <c r="AE100" i="1"/>
  <c r="AE102" i="1"/>
  <c r="AE101" i="1"/>
  <c r="AE82" i="1"/>
  <c r="AE81" i="1"/>
  <c r="AE80" i="1"/>
  <c r="AE75" i="1"/>
  <c r="AE76" i="1"/>
  <c r="AE23" i="1"/>
  <c r="AE67" i="1"/>
  <c r="AE89" i="1"/>
  <c r="AE70" i="1"/>
  <c r="AE69" i="1"/>
  <c r="AE19" i="1"/>
  <c r="AE22" i="1"/>
  <c r="AE21" i="1"/>
  <c r="AE20" i="1"/>
  <c r="AE26" i="1"/>
  <c r="AE28" i="1"/>
  <c r="AE30" i="1"/>
  <c r="AE32" i="1"/>
  <c r="AE34" i="1"/>
  <c r="AE35" i="1"/>
  <c r="AE37" i="1"/>
  <c r="AE25" i="1"/>
  <c r="AE27" i="1"/>
  <c r="AE29" i="1"/>
  <c r="AE31" i="1"/>
  <c r="AE33" i="1"/>
  <c r="AE36" i="1"/>
  <c r="AE38" i="1"/>
  <c r="AE39" i="1"/>
  <c r="AE40" i="1"/>
  <c r="AE41" i="1"/>
  <c r="AE44" i="1"/>
  <c r="AE43" i="1"/>
  <c r="AE46" i="1"/>
  <c r="AE50" i="1"/>
  <c r="AE53" i="1"/>
  <c r="AE55" i="1"/>
  <c r="AE57" i="1"/>
  <c r="AE61" i="1"/>
  <c r="AE62" i="1"/>
  <c r="AE60" i="1"/>
  <c r="AE63" i="1"/>
  <c r="AE65" i="1"/>
  <c r="AE73" i="1"/>
  <c r="AE74" i="1"/>
  <c r="AE94" i="1"/>
  <c r="AE78" i="1"/>
  <c r="AE79" i="1"/>
  <c r="AE86" i="1"/>
  <c r="AE91" i="1"/>
  <c r="AE93" i="1"/>
  <c r="AE97" i="1"/>
  <c r="AE103" i="1"/>
  <c r="AF16" i="1"/>
  <c r="AF105" i="1" s="1"/>
  <c r="AE106" i="1" l="1"/>
  <c r="AE107" i="1" s="1"/>
  <c r="AF66" i="1"/>
  <c r="AF48" i="1"/>
  <c r="AF54" i="1"/>
  <c r="AF56" i="1"/>
  <c r="AF99" i="1"/>
  <c r="AF101" i="1"/>
  <c r="AF82" i="1"/>
  <c r="AF102" i="1"/>
  <c r="AF98" i="1"/>
  <c r="AF100" i="1"/>
  <c r="AF81" i="1"/>
  <c r="AF80" i="1"/>
  <c r="AF76" i="1"/>
  <c r="AF75" i="1"/>
  <c r="AF23" i="1"/>
  <c r="AF67" i="1"/>
  <c r="AF89" i="1"/>
  <c r="AF70" i="1"/>
  <c r="AF69" i="1"/>
  <c r="AF19" i="1"/>
  <c r="AF22" i="1"/>
  <c r="AF20" i="1"/>
  <c r="AF21" i="1"/>
  <c r="AF25" i="1"/>
  <c r="AF27" i="1"/>
  <c r="AF29" i="1"/>
  <c r="AF31" i="1"/>
  <c r="AF33" i="1"/>
  <c r="AF36" i="1"/>
  <c r="AF38" i="1"/>
  <c r="AF26" i="1"/>
  <c r="AF28" i="1"/>
  <c r="AF30" i="1"/>
  <c r="AF32" i="1"/>
  <c r="AF34" i="1"/>
  <c r="AF35" i="1"/>
  <c r="AF37" i="1"/>
  <c r="AF40" i="1"/>
  <c r="AF39" i="1"/>
  <c r="AF43" i="1"/>
  <c r="AF46" i="1"/>
  <c r="AF50" i="1"/>
  <c r="AF41" i="1"/>
  <c r="AF44" i="1"/>
  <c r="AF47" i="1"/>
  <c r="AF60" i="1"/>
  <c r="AF63" i="1"/>
  <c r="AF53" i="1"/>
  <c r="AF55" i="1"/>
  <c r="AF57" i="1"/>
  <c r="AF61" i="1"/>
  <c r="AF62" i="1"/>
  <c r="AF65" i="1"/>
  <c r="AF74" i="1"/>
  <c r="AF78" i="1"/>
  <c r="AF73" i="1"/>
  <c r="AF79" i="1"/>
  <c r="AF86" i="1"/>
  <c r="AF91" i="1"/>
  <c r="AF93" i="1"/>
  <c r="AF97" i="1"/>
  <c r="AF103" i="1"/>
  <c r="AF94" i="1"/>
  <c r="AG16" i="1"/>
  <c r="AG105" i="1" s="1"/>
  <c r="AF106" i="1" l="1"/>
  <c r="AF107" i="1" s="1"/>
  <c r="AG66" i="1"/>
  <c r="AG54" i="1"/>
  <c r="AG56" i="1"/>
  <c r="AG102" i="1"/>
  <c r="AG98" i="1"/>
  <c r="AG100" i="1"/>
  <c r="AG81" i="1"/>
  <c r="AG48" i="1"/>
  <c r="AG99" i="1"/>
  <c r="AG101" i="1"/>
  <c r="AG82" i="1"/>
  <c r="AG80" i="1"/>
  <c r="AG76" i="1"/>
  <c r="AG75" i="1"/>
  <c r="AG23" i="1"/>
  <c r="AG67" i="1"/>
  <c r="AG89" i="1"/>
  <c r="AG70" i="1"/>
  <c r="AG69" i="1"/>
  <c r="AG19" i="1"/>
  <c r="AG22" i="1"/>
  <c r="AG21" i="1"/>
  <c r="AG20" i="1"/>
  <c r="AG26" i="1"/>
  <c r="AG28" i="1"/>
  <c r="AG30" i="1"/>
  <c r="AG32" i="1"/>
  <c r="AG34" i="1"/>
  <c r="AG35" i="1"/>
  <c r="AG37" i="1"/>
  <c r="AG25" i="1"/>
  <c r="AG27" i="1"/>
  <c r="AG29" i="1"/>
  <c r="AG31" i="1"/>
  <c r="AG33" i="1"/>
  <c r="AG36" i="1"/>
  <c r="AG38" i="1"/>
  <c r="AG39" i="1"/>
  <c r="AG41" i="1"/>
  <c r="AG44" i="1"/>
  <c r="AG47" i="1"/>
  <c r="AG40" i="1"/>
  <c r="AG43" i="1"/>
  <c r="AG46" i="1"/>
  <c r="AG50" i="1"/>
  <c r="AG53" i="1"/>
  <c r="AG55" i="1"/>
  <c r="AG57" i="1"/>
  <c r="AG61" i="1"/>
  <c r="AG62" i="1"/>
  <c r="AG60" i="1"/>
  <c r="AG63" i="1"/>
  <c r="AG65" i="1"/>
  <c r="AG73" i="1"/>
  <c r="AG74" i="1"/>
  <c r="AG78" i="1"/>
  <c r="AG94" i="1"/>
  <c r="AG79" i="1"/>
  <c r="AG86" i="1"/>
  <c r="AG91" i="1"/>
  <c r="AG93" i="1"/>
  <c r="AG97" i="1"/>
  <c r="AG103" i="1"/>
  <c r="AH16" i="1"/>
  <c r="AH105" i="1" s="1"/>
  <c r="AG106" i="1" l="1"/>
  <c r="AG107" i="1" s="1"/>
  <c r="AH66" i="1"/>
  <c r="AH102" i="1"/>
  <c r="AH48" i="1"/>
  <c r="AH98" i="1"/>
  <c r="AH54" i="1"/>
  <c r="AH100" i="1"/>
  <c r="AH99" i="1"/>
  <c r="AH101" i="1"/>
  <c r="AH82" i="1"/>
  <c r="AH56" i="1"/>
  <c r="AH81" i="1"/>
  <c r="AH80" i="1"/>
  <c r="AH76" i="1"/>
  <c r="AH75" i="1"/>
  <c r="AH23" i="1"/>
  <c r="AH67" i="1"/>
  <c r="AH89" i="1"/>
  <c r="AH69" i="1"/>
  <c r="AH70" i="1"/>
  <c r="AH19" i="1"/>
  <c r="AH22" i="1"/>
  <c r="AH20" i="1"/>
  <c r="AH21" i="1"/>
  <c r="AH25" i="1"/>
  <c r="AH27" i="1"/>
  <c r="AH29" i="1"/>
  <c r="AH31" i="1"/>
  <c r="AH33" i="1"/>
  <c r="AH36" i="1"/>
  <c r="AH38" i="1"/>
  <c r="AH26" i="1"/>
  <c r="AH28" i="1"/>
  <c r="AH30" i="1"/>
  <c r="AH32" i="1"/>
  <c r="AH34" i="1"/>
  <c r="AH35" i="1"/>
  <c r="AH37" i="1"/>
  <c r="AH40" i="1"/>
  <c r="AH43" i="1"/>
  <c r="AH46" i="1"/>
  <c r="AH50" i="1"/>
  <c r="AH39" i="1"/>
  <c r="AH41" i="1"/>
  <c r="AH44" i="1"/>
  <c r="AH47" i="1"/>
  <c r="AH60" i="1"/>
  <c r="AH63" i="1"/>
  <c r="AH53" i="1"/>
  <c r="AH55" i="1"/>
  <c r="AH57" i="1"/>
  <c r="AH61" i="1"/>
  <c r="AH62" i="1"/>
  <c r="AH65" i="1"/>
  <c r="AH74" i="1"/>
  <c r="AH78" i="1"/>
  <c r="AH73" i="1"/>
  <c r="AH79" i="1"/>
  <c r="AH86" i="1"/>
  <c r="AH91" i="1"/>
  <c r="AH93" i="1"/>
  <c r="AH97" i="1"/>
  <c r="AH103" i="1"/>
  <c r="AH94" i="1"/>
  <c r="AI16" i="1"/>
  <c r="AI105" i="1" s="1"/>
  <c r="AH106" i="1" l="1"/>
  <c r="AH107" i="1" s="1"/>
  <c r="AI66" i="1"/>
  <c r="AI48" i="1"/>
  <c r="AI98" i="1"/>
  <c r="AI54" i="1"/>
  <c r="AI56" i="1"/>
  <c r="AI99" i="1"/>
  <c r="AI100" i="1"/>
  <c r="AI81" i="1"/>
  <c r="AI102" i="1"/>
  <c r="AI101" i="1"/>
  <c r="AI82" i="1"/>
  <c r="AI80" i="1"/>
  <c r="AI75" i="1"/>
  <c r="AI76" i="1"/>
  <c r="AI23" i="1"/>
  <c r="AI67" i="1"/>
  <c r="AI89" i="1"/>
  <c r="AI70" i="1"/>
  <c r="AI69" i="1"/>
  <c r="AI19" i="1"/>
  <c r="AI22" i="1"/>
  <c r="AI21" i="1"/>
  <c r="AI20" i="1"/>
  <c r="AI26" i="1"/>
  <c r="AI28" i="1"/>
  <c r="AI30" i="1"/>
  <c r="AI32" i="1"/>
  <c r="AI34" i="1"/>
  <c r="AI35" i="1"/>
  <c r="AI37" i="1"/>
  <c r="AI25" i="1"/>
  <c r="AI27" i="1"/>
  <c r="AI29" i="1"/>
  <c r="AI31" i="1"/>
  <c r="AI33" i="1"/>
  <c r="AI36" i="1"/>
  <c r="AI38" i="1"/>
  <c r="AI39" i="1"/>
  <c r="AI40" i="1"/>
  <c r="AI41" i="1"/>
  <c r="AI44" i="1"/>
  <c r="AI47" i="1"/>
  <c r="AI43" i="1"/>
  <c r="AI46" i="1"/>
  <c r="AI50" i="1"/>
  <c r="AI53" i="1"/>
  <c r="AI55" i="1"/>
  <c r="AI57" i="1"/>
  <c r="AI61" i="1"/>
  <c r="AI62" i="1"/>
  <c r="AI60" i="1"/>
  <c r="AI63" i="1"/>
  <c r="AI65" i="1"/>
  <c r="AI73" i="1"/>
  <c r="AI74" i="1"/>
  <c r="AI94" i="1"/>
  <c r="AI78" i="1"/>
  <c r="AI79" i="1"/>
  <c r="AI86" i="1"/>
  <c r="AI91" i="1"/>
  <c r="AI93" i="1"/>
  <c r="AI97" i="1"/>
  <c r="AI103" i="1"/>
  <c r="AJ16" i="1"/>
  <c r="AJ105" i="1" s="1"/>
  <c r="AI106" i="1" l="1"/>
  <c r="AI107" i="1" s="1"/>
  <c r="AJ66" i="1"/>
  <c r="AJ48" i="1"/>
  <c r="AJ98" i="1"/>
  <c r="AJ80" i="1"/>
  <c r="AJ101" i="1"/>
  <c r="AJ102" i="1"/>
  <c r="AJ99" i="1"/>
  <c r="AJ82" i="1"/>
  <c r="AJ100" i="1"/>
  <c r="AJ81" i="1"/>
  <c r="AJ76" i="1"/>
  <c r="AJ75" i="1"/>
  <c r="AJ23" i="1"/>
  <c r="AJ67" i="1"/>
  <c r="AJ89" i="1"/>
  <c r="AJ69" i="1"/>
  <c r="AJ70" i="1"/>
  <c r="AJ19" i="1"/>
  <c r="AJ22" i="1"/>
  <c r="AJ20" i="1"/>
  <c r="AJ21" i="1"/>
  <c r="AJ25" i="1"/>
  <c r="AJ27" i="1"/>
  <c r="AJ29" i="1"/>
  <c r="AJ31" i="1"/>
  <c r="AJ33" i="1"/>
  <c r="AJ36" i="1"/>
  <c r="AJ38" i="1"/>
  <c r="AJ26" i="1"/>
  <c r="AJ28" i="1"/>
  <c r="AJ30" i="1"/>
  <c r="AJ32" i="1"/>
  <c r="AJ34" i="1"/>
  <c r="AJ35" i="1"/>
  <c r="AJ37" i="1"/>
  <c r="AJ40" i="1"/>
  <c r="AJ39" i="1"/>
  <c r="AJ43" i="1"/>
  <c r="AJ46" i="1"/>
  <c r="AJ50" i="1"/>
  <c r="AJ41" i="1"/>
  <c r="AJ44" i="1"/>
  <c r="AJ47" i="1"/>
  <c r="AJ60" i="1"/>
  <c r="AJ63" i="1"/>
  <c r="AJ57" i="1"/>
  <c r="AJ61" i="1"/>
  <c r="AJ62" i="1"/>
  <c r="AJ65" i="1"/>
  <c r="AJ74" i="1"/>
  <c r="AJ78" i="1"/>
  <c r="AJ73" i="1"/>
  <c r="AJ79" i="1"/>
  <c r="AJ86" i="1"/>
  <c r="AJ91" i="1"/>
  <c r="AJ93" i="1"/>
  <c r="AJ97" i="1"/>
  <c r="AJ103" i="1"/>
  <c r="AJ94" i="1"/>
  <c r="AK16" i="1"/>
  <c r="AK105" i="1" s="1"/>
  <c r="AJ106" i="1" l="1"/>
  <c r="AJ107" i="1" s="1"/>
  <c r="AK66" i="1"/>
  <c r="AK54" i="1"/>
  <c r="AK56" i="1"/>
  <c r="AK99" i="1"/>
  <c r="AK102" i="1"/>
  <c r="AK101" i="1"/>
  <c r="AK82" i="1"/>
  <c r="AK98" i="1"/>
  <c r="AK48" i="1"/>
  <c r="AK100" i="1"/>
  <c r="AK81" i="1"/>
  <c r="AK80" i="1"/>
  <c r="AK76" i="1"/>
  <c r="AK75" i="1"/>
  <c r="AK23" i="1"/>
  <c r="AK67" i="1"/>
  <c r="AK89" i="1"/>
  <c r="AK70" i="1"/>
  <c r="AK69" i="1"/>
  <c r="AK19" i="1"/>
  <c r="AK22" i="1"/>
  <c r="AK21" i="1"/>
  <c r="AK20" i="1"/>
  <c r="AK26" i="1"/>
  <c r="AK28" i="1"/>
  <c r="AK30" i="1"/>
  <c r="AK32" i="1"/>
  <c r="AK34" i="1"/>
  <c r="AK35" i="1"/>
  <c r="AK37" i="1"/>
  <c r="AK25" i="1"/>
  <c r="AK27" i="1"/>
  <c r="AK29" i="1"/>
  <c r="AK31" i="1"/>
  <c r="AK33" i="1"/>
  <c r="AK36" i="1"/>
  <c r="AK38" i="1"/>
  <c r="AK39" i="1"/>
  <c r="AK41" i="1"/>
  <c r="AK44" i="1"/>
  <c r="AK47" i="1"/>
  <c r="AK40" i="1"/>
  <c r="AK43" i="1"/>
  <c r="AK46" i="1"/>
  <c r="AK50" i="1"/>
  <c r="AK53" i="1"/>
  <c r="AK55" i="1"/>
  <c r="AK57" i="1"/>
  <c r="AK61" i="1"/>
  <c r="AK62" i="1"/>
  <c r="AK60" i="1"/>
  <c r="AK63" i="1"/>
  <c r="AK65" i="1"/>
  <c r="AK73" i="1"/>
  <c r="AK74" i="1"/>
  <c r="AK78" i="1"/>
  <c r="AK94" i="1"/>
  <c r="AK79" i="1"/>
  <c r="AK86" i="1"/>
  <c r="AK91" i="1"/>
  <c r="AK93" i="1"/>
  <c r="AK97" i="1"/>
  <c r="AK103" i="1"/>
  <c r="AL16" i="1"/>
  <c r="AL105" i="1" s="1"/>
  <c r="AK106" i="1" l="1"/>
  <c r="AK107" i="1" s="1"/>
  <c r="AL66" i="1"/>
  <c r="AL54" i="1"/>
  <c r="AL56" i="1"/>
  <c r="AL48" i="1"/>
  <c r="AL102" i="1"/>
  <c r="AL98" i="1"/>
  <c r="AL99" i="1"/>
  <c r="AL100" i="1"/>
  <c r="AL81" i="1"/>
  <c r="AL101" i="1"/>
  <c r="AL82" i="1"/>
  <c r="AL80" i="1"/>
  <c r="AL75" i="1"/>
  <c r="AL76" i="1"/>
  <c r="AL23" i="1"/>
  <c r="AL67" i="1"/>
  <c r="AL89" i="1"/>
  <c r="AL69" i="1"/>
  <c r="AL70" i="1"/>
  <c r="AL19" i="1"/>
  <c r="AL22" i="1"/>
  <c r="AL20" i="1"/>
  <c r="AL21" i="1"/>
  <c r="AL25" i="1"/>
  <c r="AL27" i="1"/>
  <c r="AL29" i="1"/>
  <c r="AL31" i="1"/>
  <c r="AL33" i="1"/>
  <c r="AL36" i="1"/>
  <c r="AL38" i="1"/>
  <c r="AL26" i="1"/>
  <c r="AL28" i="1"/>
  <c r="AL30" i="1"/>
  <c r="AL32" i="1"/>
  <c r="AL34" i="1"/>
  <c r="AL35" i="1"/>
  <c r="AL37" i="1"/>
  <c r="AL40" i="1"/>
  <c r="AL43" i="1"/>
  <c r="AL46" i="1"/>
  <c r="AL50" i="1"/>
  <c r="AL39" i="1"/>
  <c r="AL41" i="1"/>
  <c r="AL44" i="1"/>
  <c r="AL47" i="1"/>
  <c r="AL60" i="1"/>
  <c r="AL63" i="1"/>
  <c r="AL53" i="1"/>
  <c r="AL55" i="1"/>
  <c r="AL57" i="1"/>
  <c r="AL61" i="1"/>
  <c r="AL62" i="1"/>
  <c r="AL65" i="1"/>
  <c r="AL74" i="1"/>
  <c r="AL78" i="1"/>
  <c r="AL73" i="1"/>
  <c r="AL79" i="1"/>
  <c r="AL86" i="1"/>
  <c r="AL91" i="1"/>
  <c r="AL93" i="1"/>
  <c r="AL97" i="1"/>
  <c r="AL103" i="1"/>
  <c r="AL94" i="1"/>
  <c r="AM16" i="1"/>
  <c r="AM105" i="1" s="1"/>
  <c r="AL106" i="1" l="1"/>
  <c r="AL107" i="1" s="1"/>
  <c r="AM66" i="1"/>
  <c r="AM48" i="1"/>
  <c r="AM102" i="1"/>
  <c r="AM98" i="1"/>
  <c r="AM99" i="1"/>
  <c r="AM100" i="1"/>
  <c r="AM56" i="1"/>
  <c r="AM101" i="1"/>
  <c r="AM82" i="1"/>
  <c r="AM54" i="1"/>
  <c r="AM81" i="1"/>
  <c r="AM80" i="1"/>
  <c r="AM76" i="1"/>
  <c r="AM75" i="1"/>
  <c r="AM23" i="1"/>
  <c r="AM67" i="1"/>
  <c r="AM89" i="1"/>
  <c r="AM70" i="1"/>
  <c r="AM69" i="1"/>
  <c r="AM19" i="1"/>
  <c r="AM22" i="1"/>
  <c r="AM21" i="1"/>
  <c r="AM20" i="1"/>
  <c r="AM26" i="1"/>
  <c r="AM28" i="1"/>
  <c r="AM30" i="1"/>
  <c r="AM32" i="1"/>
  <c r="AM34" i="1"/>
  <c r="AM35" i="1"/>
  <c r="AM37" i="1"/>
  <c r="AM25" i="1"/>
  <c r="AM27" i="1"/>
  <c r="AM29" i="1"/>
  <c r="AM31" i="1"/>
  <c r="AM33" i="1"/>
  <c r="AM36" i="1"/>
  <c r="AM38" i="1"/>
  <c r="AM39" i="1"/>
  <c r="AM40" i="1"/>
  <c r="AM41" i="1"/>
  <c r="AM44" i="1"/>
  <c r="AM47" i="1"/>
  <c r="AM43" i="1"/>
  <c r="AM46" i="1"/>
  <c r="AM50" i="1"/>
  <c r="AM53" i="1"/>
  <c r="AM55" i="1"/>
  <c r="AM57" i="1"/>
  <c r="AM61" i="1"/>
  <c r="AM62" i="1"/>
  <c r="AM60" i="1"/>
  <c r="AM63" i="1"/>
  <c r="AM65" i="1"/>
  <c r="AM73" i="1"/>
  <c r="AM74" i="1"/>
  <c r="AM94" i="1"/>
  <c r="AM78" i="1"/>
  <c r="AM79" i="1"/>
  <c r="AM86" i="1"/>
  <c r="AM91" i="1"/>
  <c r="AM93" i="1"/>
  <c r="AM97" i="1"/>
  <c r="AM103" i="1"/>
  <c r="AN16" i="1"/>
  <c r="AN105" i="1" s="1"/>
  <c r="AM106" i="1" l="1"/>
  <c r="AM107" i="1" s="1"/>
  <c r="AN66" i="1"/>
  <c r="AN48" i="1"/>
  <c r="AN98" i="1"/>
  <c r="AN54" i="1"/>
  <c r="AN56" i="1"/>
  <c r="AN99" i="1"/>
  <c r="AN100" i="1"/>
  <c r="AN102" i="1"/>
  <c r="AN101" i="1"/>
  <c r="AN82" i="1"/>
  <c r="AN81" i="1"/>
  <c r="AN80" i="1"/>
  <c r="AN75" i="1"/>
  <c r="AN76" i="1"/>
  <c r="AN23" i="1"/>
  <c r="AN67" i="1"/>
  <c r="AN89" i="1"/>
  <c r="AN70" i="1"/>
  <c r="AN69" i="1"/>
  <c r="AN19" i="1"/>
  <c r="AN22" i="1"/>
  <c r="AN20" i="1"/>
  <c r="AN21" i="1"/>
  <c r="AN25" i="1"/>
  <c r="AN27" i="1"/>
  <c r="AN29" i="1"/>
  <c r="AN31" i="1"/>
  <c r="AN33" i="1"/>
  <c r="AN36" i="1"/>
  <c r="AN38" i="1"/>
  <c r="AN26" i="1"/>
  <c r="AN28" i="1"/>
  <c r="AN30" i="1"/>
  <c r="AN32" i="1"/>
  <c r="AN34" i="1"/>
  <c r="AN35" i="1"/>
  <c r="AN37" i="1"/>
  <c r="AN40" i="1"/>
  <c r="AN39" i="1"/>
  <c r="AN43" i="1"/>
  <c r="AN46" i="1"/>
  <c r="AN50" i="1"/>
  <c r="AN41" i="1"/>
  <c r="AN44" i="1"/>
  <c r="AN47" i="1"/>
  <c r="AN60" i="1"/>
  <c r="AN63" i="1"/>
  <c r="AN53" i="1"/>
  <c r="AN55" i="1"/>
  <c r="AN57" i="1"/>
  <c r="AN61" i="1"/>
  <c r="AN62" i="1"/>
  <c r="AN65" i="1"/>
  <c r="AN74" i="1"/>
  <c r="AN78" i="1"/>
  <c r="AN73" i="1"/>
  <c r="AN79" i="1"/>
  <c r="AN86" i="1"/>
  <c r="AN91" i="1"/>
  <c r="AN93" i="1"/>
  <c r="AN97" i="1"/>
  <c r="AN103" i="1"/>
  <c r="AN94" i="1"/>
  <c r="AO16" i="1"/>
  <c r="AO105" i="1" s="1"/>
  <c r="AN106" i="1" l="1"/>
  <c r="AN107" i="1" s="1"/>
  <c r="AO66" i="1"/>
  <c r="AO54" i="1"/>
  <c r="AO56" i="1"/>
  <c r="AO99" i="1"/>
  <c r="AO101" i="1"/>
  <c r="AO82" i="1"/>
  <c r="AO81" i="1"/>
  <c r="AO80" i="1"/>
  <c r="AO48" i="1"/>
  <c r="AO102" i="1"/>
  <c r="AO98" i="1"/>
  <c r="AO100" i="1"/>
  <c r="AO76" i="1"/>
  <c r="AO75" i="1"/>
  <c r="AO23" i="1"/>
  <c r="AO67" i="1"/>
  <c r="AO89" i="1"/>
  <c r="AO70" i="1"/>
  <c r="AO69" i="1"/>
  <c r="AO19" i="1"/>
  <c r="AO22" i="1"/>
  <c r="AO21" i="1"/>
  <c r="AO20" i="1"/>
  <c r="AO26" i="1"/>
  <c r="AO28" i="1"/>
  <c r="AO30" i="1"/>
  <c r="AO32" i="1"/>
  <c r="AO34" i="1"/>
  <c r="AO35" i="1"/>
  <c r="AO37" i="1"/>
  <c r="AO25" i="1"/>
  <c r="AO27" i="1"/>
  <c r="AO29" i="1"/>
  <c r="AO31" i="1"/>
  <c r="AO33" i="1"/>
  <c r="AO36" i="1"/>
  <c r="AO38" i="1"/>
  <c r="AO39" i="1"/>
  <c r="AO41" i="1"/>
  <c r="AO44" i="1"/>
  <c r="AO47" i="1"/>
  <c r="AO40" i="1"/>
  <c r="AO43" i="1"/>
  <c r="AO46" i="1"/>
  <c r="AO50" i="1"/>
  <c r="AO53" i="1"/>
  <c r="AO55" i="1"/>
  <c r="AO57" i="1"/>
  <c r="AO61" i="1"/>
  <c r="AO62" i="1"/>
  <c r="AO60" i="1"/>
  <c r="AO63" i="1"/>
  <c r="AO65" i="1"/>
  <c r="AO73" i="1"/>
  <c r="AO74" i="1"/>
  <c r="AO78" i="1"/>
  <c r="AO94" i="1"/>
  <c r="AO79" i="1"/>
  <c r="AO86" i="1"/>
  <c r="AO91" i="1"/>
  <c r="AO93" i="1"/>
  <c r="AO97" i="1"/>
  <c r="AO103" i="1"/>
  <c r="AP16" i="1"/>
  <c r="AP105" i="1" s="1"/>
  <c r="AO106" i="1" l="1"/>
  <c r="AO107" i="1" s="1"/>
  <c r="AP66" i="1"/>
  <c r="AP54" i="1"/>
  <c r="AP56" i="1"/>
  <c r="AP48" i="1"/>
  <c r="AP102" i="1"/>
  <c r="AP98" i="1"/>
  <c r="AP100" i="1"/>
  <c r="AP99" i="1"/>
  <c r="AP101" i="1"/>
  <c r="AP82" i="1"/>
  <c r="AP81" i="1"/>
  <c r="AP80" i="1"/>
  <c r="AP75" i="1"/>
  <c r="AP76" i="1"/>
  <c r="AP23" i="1"/>
  <c r="AP67" i="1"/>
  <c r="AP89" i="1"/>
  <c r="AP69" i="1"/>
  <c r="AP70" i="1"/>
  <c r="AP19" i="1"/>
  <c r="AP22" i="1"/>
  <c r="AP20" i="1"/>
  <c r="AP21" i="1"/>
  <c r="AP25" i="1"/>
  <c r="AP27" i="1"/>
  <c r="AP29" i="1"/>
  <c r="AP31" i="1"/>
  <c r="AP33" i="1"/>
  <c r="AP36" i="1"/>
  <c r="AP38" i="1"/>
  <c r="AP26" i="1"/>
  <c r="AP28" i="1"/>
  <c r="AP30" i="1"/>
  <c r="AP32" i="1"/>
  <c r="AP34" i="1"/>
  <c r="AP35" i="1"/>
  <c r="AP37" i="1"/>
  <c r="AP40" i="1"/>
  <c r="AP43" i="1"/>
  <c r="AP46" i="1"/>
  <c r="AP50" i="1"/>
  <c r="AP39" i="1"/>
  <c r="AP41" i="1"/>
  <c r="AP44" i="1"/>
  <c r="AP47" i="1"/>
  <c r="AP60" i="1"/>
  <c r="AP63" i="1"/>
  <c r="AP53" i="1"/>
  <c r="AP55" i="1"/>
  <c r="AP57" i="1"/>
  <c r="AP61" i="1"/>
  <c r="AP62" i="1"/>
  <c r="AP65" i="1"/>
  <c r="AP74" i="1"/>
  <c r="AP78" i="1"/>
  <c r="AP73" i="1"/>
  <c r="AP79" i="1"/>
  <c r="AP86" i="1"/>
  <c r="AP91" i="1"/>
  <c r="AP93" i="1"/>
  <c r="AP97" i="1"/>
  <c r="AP103" i="1"/>
  <c r="AP94" i="1"/>
  <c r="AQ16" i="1"/>
  <c r="AQ105" i="1" s="1"/>
  <c r="AP106" i="1" l="1"/>
  <c r="AP107" i="1" s="1"/>
  <c r="AQ66" i="1"/>
  <c r="AQ48" i="1"/>
  <c r="AQ102" i="1"/>
  <c r="AQ98" i="1"/>
  <c r="AQ100" i="1"/>
  <c r="AQ56" i="1"/>
  <c r="AQ54" i="1"/>
  <c r="AQ99" i="1"/>
  <c r="AQ101" i="1"/>
  <c r="AQ82" i="1"/>
  <c r="AQ81" i="1"/>
  <c r="AQ80" i="1"/>
  <c r="AQ76" i="1"/>
  <c r="AQ75" i="1"/>
  <c r="AQ23" i="1"/>
  <c r="AQ67" i="1"/>
  <c r="AQ89" i="1"/>
  <c r="AQ70" i="1"/>
  <c r="AQ69" i="1"/>
  <c r="AQ19" i="1"/>
  <c r="AQ22" i="1"/>
  <c r="AQ21" i="1"/>
  <c r="AQ20" i="1"/>
  <c r="AQ26" i="1"/>
  <c r="AQ28" i="1"/>
  <c r="AQ30" i="1"/>
  <c r="AQ32" i="1"/>
  <c r="AQ34" i="1"/>
  <c r="AQ35" i="1"/>
  <c r="AQ37" i="1"/>
  <c r="AQ25" i="1"/>
  <c r="AQ27" i="1"/>
  <c r="AQ29" i="1"/>
  <c r="AQ31" i="1"/>
  <c r="AQ33" i="1"/>
  <c r="AQ36" i="1"/>
  <c r="AQ38" i="1"/>
  <c r="AQ39" i="1"/>
  <c r="AQ40" i="1"/>
  <c r="AQ41" i="1"/>
  <c r="AQ44" i="1"/>
  <c r="AQ47" i="1"/>
  <c r="AQ43" i="1"/>
  <c r="AQ46" i="1"/>
  <c r="AQ50" i="1"/>
  <c r="AQ53" i="1"/>
  <c r="AQ55" i="1"/>
  <c r="AQ57" i="1"/>
  <c r="AQ61" i="1"/>
  <c r="AQ62" i="1"/>
  <c r="AQ60" i="1"/>
  <c r="AQ63" i="1"/>
  <c r="AQ65" i="1"/>
  <c r="AQ73" i="1"/>
  <c r="AQ74" i="1"/>
  <c r="AQ94" i="1"/>
  <c r="AQ78" i="1"/>
  <c r="AQ79" i="1"/>
  <c r="AQ86" i="1"/>
  <c r="AQ91" i="1"/>
  <c r="AQ93" i="1"/>
  <c r="AQ97" i="1"/>
  <c r="AQ103" i="1"/>
  <c r="AR16" i="1"/>
  <c r="AR105" i="1" s="1"/>
  <c r="AQ106" i="1" l="1"/>
  <c r="AQ107" i="1" s="1"/>
  <c r="AR66" i="1"/>
  <c r="AR48" i="1"/>
  <c r="AR98" i="1"/>
  <c r="AR54" i="1"/>
  <c r="AR56" i="1"/>
  <c r="AR99" i="1"/>
  <c r="AR100" i="1"/>
  <c r="AR102" i="1"/>
  <c r="AR81" i="1"/>
  <c r="AR101" i="1"/>
  <c r="AR82" i="1"/>
  <c r="AR80" i="1"/>
  <c r="AR75" i="1"/>
  <c r="AR76" i="1"/>
  <c r="AR23" i="1"/>
  <c r="AR67" i="1"/>
  <c r="AR89" i="1"/>
  <c r="AR70" i="1"/>
  <c r="AR69" i="1"/>
  <c r="AR19" i="1"/>
  <c r="AR22" i="1"/>
  <c r="AR20" i="1"/>
  <c r="AR21" i="1"/>
  <c r="AR25" i="1"/>
  <c r="AR27" i="1"/>
  <c r="AR29" i="1"/>
  <c r="AR31" i="1"/>
  <c r="AR33" i="1"/>
  <c r="AR36" i="1"/>
  <c r="AR38" i="1"/>
  <c r="AR26" i="1"/>
  <c r="AR28" i="1"/>
  <c r="AR30" i="1"/>
  <c r="AR32" i="1"/>
  <c r="AR34" i="1"/>
  <c r="AR35" i="1"/>
  <c r="AR37" i="1"/>
  <c r="AR40" i="1"/>
  <c r="AR39" i="1"/>
  <c r="AR43" i="1"/>
  <c r="AR46" i="1"/>
  <c r="AR50" i="1"/>
  <c r="AR41" i="1"/>
  <c r="AR44" i="1"/>
  <c r="AR47" i="1"/>
  <c r="AR60" i="1"/>
  <c r="AR63" i="1"/>
  <c r="AR53" i="1"/>
  <c r="AR55" i="1"/>
  <c r="AR57" i="1"/>
  <c r="AR61" i="1"/>
  <c r="AR62" i="1"/>
  <c r="AR65" i="1"/>
  <c r="AR74" i="1"/>
  <c r="AR78" i="1"/>
  <c r="AR73" i="1"/>
  <c r="AR79" i="1"/>
  <c r="AR86" i="1"/>
  <c r="AR91" i="1"/>
  <c r="AR93" i="1"/>
  <c r="AR97" i="1"/>
  <c r="AR103" i="1"/>
  <c r="AR94" i="1"/>
  <c r="AS16" i="1"/>
  <c r="AS105" i="1" s="1"/>
  <c r="AR106" i="1" l="1"/>
  <c r="AR107" i="1" s="1"/>
  <c r="AS66" i="1"/>
  <c r="AS54" i="1"/>
  <c r="AS56" i="1"/>
  <c r="AS99" i="1"/>
  <c r="AS48" i="1"/>
  <c r="AS102" i="1"/>
  <c r="AS101" i="1"/>
  <c r="AS82" i="1"/>
  <c r="AS81" i="1"/>
  <c r="AS98" i="1"/>
  <c r="AS100" i="1"/>
  <c r="AS80" i="1"/>
  <c r="AS76" i="1"/>
  <c r="AS75" i="1"/>
  <c r="AS23" i="1"/>
  <c r="AS67" i="1"/>
  <c r="AS89" i="1"/>
  <c r="AS70" i="1"/>
  <c r="AS69" i="1"/>
  <c r="AS19" i="1"/>
  <c r="AS22" i="1"/>
  <c r="AS21" i="1"/>
  <c r="AS20" i="1"/>
  <c r="AS26" i="1"/>
  <c r="AS28" i="1"/>
  <c r="AS30" i="1"/>
  <c r="AS32" i="1"/>
  <c r="AS34" i="1"/>
  <c r="AS35" i="1"/>
  <c r="AS37" i="1"/>
  <c r="AS25" i="1"/>
  <c r="AS27" i="1"/>
  <c r="AS29" i="1"/>
  <c r="AS31" i="1"/>
  <c r="AS33" i="1"/>
  <c r="AS36" i="1"/>
  <c r="AS38" i="1"/>
  <c r="AS39" i="1"/>
  <c r="AS41" i="1"/>
  <c r="AS44" i="1"/>
  <c r="AS47" i="1"/>
  <c r="AS40" i="1"/>
  <c r="AS43" i="1"/>
  <c r="AS46" i="1"/>
  <c r="AS50" i="1"/>
  <c r="AS53" i="1"/>
  <c r="AS55" i="1"/>
  <c r="AS57" i="1"/>
  <c r="AS61" i="1"/>
  <c r="AS62" i="1"/>
  <c r="AS60" i="1"/>
  <c r="AS63" i="1"/>
  <c r="AS65" i="1"/>
  <c r="AS73" i="1"/>
  <c r="AS74" i="1"/>
  <c r="AS78" i="1"/>
  <c r="AS94" i="1"/>
  <c r="AS79" i="1"/>
  <c r="AS86" i="1"/>
  <c r="AS91" i="1"/>
  <c r="AS93" i="1"/>
  <c r="AS97" i="1"/>
  <c r="AS103" i="1"/>
  <c r="AT16" i="1"/>
  <c r="AT105" i="1" s="1"/>
  <c r="AS106" i="1" l="1"/>
  <c r="AT66" i="1"/>
  <c r="AT54" i="1"/>
  <c r="AT56" i="1"/>
  <c r="AT102" i="1"/>
  <c r="AT98" i="1"/>
  <c r="AT99" i="1"/>
  <c r="AT100" i="1"/>
  <c r="AT101" i="1"/>
  <c r="AT82" i="1"/>
  <c r="AT81" i="1"/>
  <c r="AT80" i="1"/>
  <c r="AT48" i="1"/>
  <c r="AT76" i="1"/>
  <c r="AT75" i="1"/>
  <c r="AT23" i="1"/>
  <c r="AT67" i="1"/>
  <c r="AT89" i="1"/>
  <c r="AT69" i="1"/>
  <c r="AT70" i="1"/>
  <c r="AT19" i="1"/>
  <c r="AT22" i="1"/>
  <c r="AT20" i="1"/>
  <c r="AT21" i="1"/>
  <c r="AT25" i="1"/>
  <c r="AT27" i="1"/>
  <c r="AT29" i="1"/>
  <c r="AT31" i="1"/>
  <c r="AT33" i="1"/>
  <c r="AT36" i="1"/>
  <c r="AT38" i="1"/>
  <c r="AT26" i="1"/>
  <c r="AT28" i="1"/>
  <c r="AT30" i="1"/>
  <c r="AT32" i="1"/>
  <c r="AT34" i="1"/>
  <c r="AT35" i="1"/>
  <c r="AT37" i="1"/>
  <c r="AT40" i="1"/>
  <c r="AT43" i="1"/>
  <c r="AT50" i="1"/>
  <c r="AT39" i="1"/>
  <c r="AT41" i="1"/>
  <c r="AT44" i="1"/>
  <c r="AT47" i="1"/>
  <c r="AT60" i="1"/>
  <c r="AT63" i="1"/>
  <c r="AT53" i="1"/>
  <c r="AT55" i="1"/>
  <c r="AT57" i="1"/>
  <c r="AT61" i="1"/>
  <c r="AT62" i="1"/>
  <c r="AT65" i="1"/>
  <c r="AT74" i="1"/>
  <c r="AT78" i="1"/>
  <c r="AT73" i="1"/>
  <c r="AT79" i="1"/>
  <c r="AT86" i="1"/>
  <c r="AT91" i="1"/>
  <c r="AT93" i="1"/>
  <c r="AT97" i="1"/>
  <c r="AT103" i="1"/>
  <c r="AT94" i="1"/>
  <c r="AU16" i="1"/>
  <c r="AU105" i="1" s="1"/>
  <c r="AS107" i="1" l="1"/>
  <c r="F111" i="1"/>
  <c r="AT106" i="1"/>
  <c r="AT107" i="1" s="1"/>
  <c r="AU66" i="1"/>
  <c r="AU102" i="1"/>
  <c r="AU48" i="1"/>
  <c r="AU98" i="1"/>
  <c r="AU56" i="1"/>
  <c r="AU99" i="1"/>
  <c r="AU100" i="1"/>
  <c r="AU54" i="1"/>
  <c r="AU101" i="1"/>
  <c r="AU82" i="1"/>
  <c r="AU81" i="1"/>
  <c r="AU80" i="1"/>
  <c r="AU76" i="1"/>
  <c r="AU75" i="1"/>
  <c r="AU23" i="1"/>
  <c r="AU67" i="1"/>
  <c r="AU89" i="1"/>
  <c r="AU70" i="1"/>
  <c r="AU69" i="1"/>
  <c r="AU19" i="1"/>
  <c r="AU22" i="1"/>
  <c r="AU21" i="1"/>
  <c r="AU20" i="1"/>
  <c r="AU26" i="1"/>
  <c r="AU28" i="1"/>
  <c r="AU30" i="1"/>
  <c r="AU32" i="1"/>
  <c r="AU34" i="1"/>
  <c r="AU35" i="1"/>
  <c r="AU37" i="1"/>
  <c r="AU25" i="1"/>
  <c r="AU27" i="1"/>
  <c r="AU29" i="1"/>
  <c r="AU31" i="1"/>
  <c r="AU33" i="1"/>
  <c r="AU36" i="1"/>
  <c r="AU38" i="1"/>
  <c r="AU39" i="1"/>
  <c r="AU40" i="1"/>
  <c r="AU41" i="1"/>
  <c r="AU44" i="1"/>
  <c r="AU47" i="1"/>
  <c r="AU43" i="1"/>
  <c r="AU46" i="1"/>
  <c r="AU50" i="1"/>
  <c r="AU53" i="1"/>
  <c r="AU55" i="1"/>
  <c r="AU57" i="1"/>
  <c r="AU61" i="1"/>
  <c r="AU62" i="1"/>
  <c r="AU60" i="1"/>
  <c r="AU63" i="1"/>
  <c r="AU65" i="1"/>
  <c r="AU73" i="1"/>
  <c r="AU74" i="1"/>
  <c r="AU94" i="1"/>
  <c r="AU78" i="1"/>
  <c r="AU79" i="1"/>
  <c r="AU86" i="1"/>
  <c r="AU91" i="1"/>
  <c r="AU93" i="1"/>
  <c r="AU97" i="1"/>
  <c r="AU103" i="1"/>
  <c r="AV16" i="1"/>
  <c r="AV105" i="1" s="1"/>
  <c r="AU106" i="1" l="1"/>
  <c r="AU107" i="1" s="1"/>
  <c r="AV66" i="1"/>
  <c r="AV102" i="1"/>
  <c r="AV48" i="1"/>
  <c r="AV98" i="1"/>
  <c r="AV54" i="1"/>
  <c r="AV56" i="1"/>
  <c r="AV99" i="1"/>
  <c r="AV100" i="1"/>
  <c r="AV101" i="1"/>
  <c r="AV82" i="1"/>
  <c r="AV81" i="1"/>
  <c r="AV80" i="1"/>
  <c r="AV75" i="1"/>
  <c r="AV76" i="1"/>
  <c r="AV23" i="1"/>
  <c r="AV67" i="1"/>
  <c r="AV89" i="1"/>
  <c r="AV69" i="1"/>
  <c r="AV70" i="1"/>
  <c r="AV19" i="1"/>
  <c r="AV22" i="1"/>
  <c r="AV20" i="1"/>
  <c r="AV21" i="1"/>
  <c r="AV25" i="1"/>
  <c r="AV27" i="1"/>
  <c r="AV29" i="1"/>
  <c r="AV31" i="1"/>
  <c r="AV33" i="1"/>
  <c r="AV36" i="1"/>
  <c r="AV38" i="1"/>
  <c r="AV26" i="1"/>
  <c r="AV28" i="1"/>
  <c r="AV30" i="1"/>
  <c r="AV32" i="1"/>
  <c r="AV34" i="1"/>
  <c r="AV35" i="1"/>
  <c r="AV37" i="1"/>
  <c r="AV40" i="1"/>
  <c r="AV39" i="1"/>
  <c r="AV43" i="1"/>
  <c r="AV46" i="1"/>
  <c r="AV50" i="1"/>
  <c r="AV41" i="1"/>
  <c r="AV44" i="1"/>
  <c r="AV47" i="1"/>
  <c r="AV60" i="1"/>
  <c r="AV63" i="1"/>
  <c r="AV53" i="1"/>
  <c r="AV55" i="1"/>
  <c r="AV57" i="1"/>
  <c r="AV61" i="1"/>
  <c r="AV62" i="1"/>
  <c r="AV65" i="1"/>
  <c r="AV74" i="1"/>
  <c r="AV78" i="1"/>
  <c r="AV73" i="1"/>
  <c r="AV79" i="1"/>
  <c r="AV86" i="1"/>
  <c r="AV91" i="1"/>
  <c r="AV93" i="1"/>
  <c r="AV97" i="1"/>
  <c r="AV103" i="1"/>
  <c r="AV94" i="1"/>
  <c r="AW16" i="1"/>
  <c r="AW105" i="1" s="1"/>
  <c r="AV106" i="1" l="1"/>
  <c r="AV107" i="1" s="1"/>
  <c r="AW66" i="1"/>
  <c r="AW48" i="1"/>
  <c r="AW54" i="1"/>
  <c r="AW56" i="1"/>
  <c r="AW99" i="1"/>
  <c r="AW101" i="1"/>
  <c r="AW82" i="1"/>
  <c r="AW102" i="1"/>
  <c r="AW98" i="1"/>
  <c r="AW100" i="1"/>
  <c r="AW81" i="1"/>
  <c r="AW80" i="1"/>
  <c r="AW76" i="1"/>
  <c r="AW75" i="1"/>
  <c r="AW23" i="1"/>
  <c r="AW67" i="1"/>
  <c r="AW89" i="1"/>
  <c r="AW70" i="1"/>
  <c r="AW69" i="1"/>
  <c r="AW19" i="1"/>
  <c r="AW22" i="1"/>
  <c r="AW21" i="1"/>
  <c r="AW20" i="1"/>
  <c r="AW26" i="1"/>
  <c r="AW28" i="1"/>
  <c r="AW30" i="1"/>
  <c r="AW32" i="1"/>
  <c r="AW34" i="1"/>
  <c r="AW35" i="1"/>
  <c r="AW37" i="1"/>
  <c r="AW25" i="1"/>
  <c r="AW27" i="1"/>
  <c r="AW29" i="1"/>
  <c r="AW31" i="1"/>
  <c r="AW33" i="1"/>
  <c r="AW36" i="1"/>
  <c r="AW38" i="1"/>
  <c r="AW39" i="1"/>
  <c r="AW41" i="1"/>
  <c r="AW44" i="1"/>
  <c r="AW47" i="1"/>
  <c r="AW40" i="1"/>
  <c r="AW43" i="1"/>
  <c r="AW46" i="1"/>
  <c r="AW50" i="1"/>
  <c r="AW53" i="1"/>
  <c r="AW55" i="1"/>
  <c r="AW57" i="1"/>
  <c r="AW61" i="1"/>
  <c r="AW62" i="1"/>
  <c r="AW60" i="1"/>
  <c r="AW63" i="1"/>
  <c r="AW65" i="1"/>
  <c r="AW73" i="1"/>
  <c r="AW74" i="1"/>
  <c r="AW78" i="1"/>
  <c r="AW94" i="1"/>
  <c r="AW79" i="1"/>
  <c r="AW86" i="1"/>
  <c r="AW91" i="1"/>
  <c r="AW93" i="1"/>
  <c r="AW97" i="1"/>
  <c r="AW103" i="1"/>
  <c r="AX16" i="1"/>
  <c r="AX105" i="1" s="1"/>
  <c r="AW106" i="1" l="1"/>
  <c r="AW107" i="1" s="1"/>
  <c r="AX66" i="1"/>
  <c r="AX54" i="1"/>
  <c r="AX56" i="1"/>
  <c r="AX102" i="1"/>
  <c r="AX81" i="1"/>
  <c r="AX98" i="1"/>
  <c r="AX100" i="1"/>
  <c r="AX80" i="1"/>
  <c r="AX48" i="1"/>
  <c r="AX99" i="1"/>
  <c r="AX101" i="1"/>
  <c r="AX82" i="1"/>
  <c r="AX75" i="1"/>
  <c r="AX76" i="1"/>
  <c r="AX23" i="1"/>
  <c r="AX67" i="1"/>
  <c r="AX89" i="1"/>
  <c r="AX69" i="1"/>
  <c r="AX70" i="1"/>
  <c r="AX19" i="1"/>
  <c r="AX22" i="1"/>
  <c r="AX20" i="1"/>
  <c r="AX21" i="1"/>
  <c r="AX25" i="1"/>
  <c r="AX27" i="1"/>
  <c r="AX29" i="1"/>
  <c r="AX31" i="1"/>
  <c r="AX33" i="1"/>
  <c r="AX36" i="1"/>
  <c r="AX38" i="1"/>
  <c r="AX26" i="1"/>
  <c r="AX28" i="1"/>
  <c r="AX30" i="1"/>
  <c r="AX32" i="1"/>
  <c r="AX34" i="1"/>
  <c r="AX35" i="1"/>
  <c r="AX37" i="1"/>
  <c r="AX40" i="1"/>
  <c r="AX43" i="1"/>
  <c r="AX46" i="1"/>
  <c r="AX50" i="1"/>
  <c r="AX39" i="1"/>
  <c r="AX41" i="1"/>
  <c r="AX44" i="1"/>
  <c r="AX47" i="1"/>
  <c r="AX60" i="1"/>
  <c r="AX63" i="1"/>
  <c r="AX53" i="1"/>
  <c r="AX55" i="1"/>
  <c r="AX57" i="1"/>
  <c r="AX61" i="1"/>
  <c r="AX62" i="1"/>
  <c r="AX65" i="1"/>
  <c r="AX74" i="1"/>
  <c r="AX78" i="1"/>
  <c r="AX73" i="1"/>
  <c r="AX79" i="1"/>
  <c r="AX86" i="1"/>
  <c r="AX91" i="1"/>
  <c r="AX93" i="1"/>
  <c r="AX97" i="1"/>
  <c r="AX103" i="1"/>
  <c r="AX94" i="1"/>
  <c r="AY16" i="1"/>
  <c r="AY105" i="1" s="1"/>
  <c r="AX106" i="1" l="1"/>
  <c r="AX107" i="1" s="1"/>
  <c r="AY66" i="1"/>
  <c r="AY102" i="1"/>
  <c r="AY48" i="1"/>
  <c r="AY98" i="1"/>
  <c r="AY54" i="1"/>
  <c r="AY100" i="1"/>
  <c r="AY99" i="1"/>
  <c r="AY101" i="1"/>
  <c r="AY82" i="1"/>
  <c r="AY56" i="1"/>
  <c r="AY81" i="1"/>
  <c r="AY80" i="1"/>
  <c r="AY76" i="1"/>
  <c r="AY75" i="1"/>
  <c r="AY23" i="1"/>
  <c r="AY67" i="1"/>
  <c r="AY89" i="1"/>
  <c r="AY70" i="1"/>
  <c r="AY69" i="1"/>
  <c r="AY19" i="1"/>
  <c r="AY22" i="1"/>
  <c r="AY21" i="1"/>
  <c r="AY20" i="1"/>
  <c r="AY26" i="1"/>
  <c r="AY28" i="1"/>
  <c r="AY30" i="1"/>
  <c r="AY32" i="1"/>
  <c r="AY34" i="1"/>
  <c r="AY35" i="1"/>
  <c r="AY37" i="1"/>
  <c r="AY25" i="1"/>
  <c r="AY27" i="1"/>
  <c r="AY29" i="1"/>
  <c r="AY31" i="1"/>
  <c r="AY33" i="1"/>
  <c r="AY36" i="1"/>
  <c r="AY38" i="1"/>
  <c r="AY39" i="1"/>
  <c r="AY40" i="1"/>
  <c r="AY41" i="1"/>
  <c r="AY44" i="1"/>
  <c r="AY47" i="1"/>
  <c r="AY43" i="1"/>
  <c r="AY46" i="1"/>
  <c r="AY50" i="1"/>
  <c r="AY53" i="1"/>
  <c r="AY55" i="1"/>
  <c r="AY57" i="1"/>
  <c r="AY61" i="1"/>
  <c r="AY62" i="1"/>
  <c r="AY60" i="1"/>
  <c r="AY63" i="1"/>
  <c r="AY65" i="1"/>
  <c r="AY73" i="1"/>
  <c r="AY74" i="1"/>
  <c r="AY94" i="1"/>
  <c r="AY78" i="1"/>
  <c r="AY79" i="1"/>
  <c r="AY86" i="1"/>
  <c r="AY91" i="1"/>
  <c r="AY93" i="1"/>
  <c r="AY97" i="1"/>
  <c r="AY103" i="1"/>
  <c r="AZ16" i="1"/>
  <c r="AZ105" i="1" s="1"/>
  <c r="AY106" i="1" l="1"/>
  <c r="AY107" i="1" s="1"/>
  <c r="AZ66" i="1"/>
  <c r="AZ102" i="1"/>
  <c r="AZ48" i="1"/>
  <c r="AZ98" i="1"/>
  <c r="AZ54" i="1"/>
  <c r="AZ56" i="1"/>
  <c r="AZ99" i="1"/>
  <c r="AZ100" i="1"/>
  <c r="AZ101" i="1"/>
  <c r="AZ81" i="1"/>
  <c r="AZ82" i="1"/>
  <c r="AZ80" i="1"/>
  <c r="AZ75" i="1"/>
  <c r="AZ76" i="1"/>
  <c r="AZ23" i="1"/>
  <c r="AZ67" i="1"/>
  <c r="AZ89" i="1"/>
  <c r="AZ69" i="1"/>
  <c r="AZ70" i="1"/>
  <c r="AZ19" i="1"/>
  <c r="AZ22" i="1"/>
  <c r="AZ20" i="1"/>
  <c r="AZ21" i="1"/>
  <c r="AZ25" i="1"/>
  <c r="AZ27" i="1"/>
  <c r="AZ29" i="1"/>
  <c r="AZ31" i="1"/>
  <c r="AZ33" i="1"/>
  <c r="AZ36" i="1"/>
  <c r="AZ38" i="1"/>
  <c r="AZ26" i="1"/>
  <c r="AZ28" i="1"/>
  <c r="AZ30" i="1"/>
  <c r="AZ32" i="1"/>
  <c r="AZ34" i="1"/>
  <c r="AZ35" i="1"/>
  <c r="AZ37" i="1"/>
  <c r="AZ40" i="1"/>
  <c r="AZ39" i="1"/>
  <c r="AZ43" i="1"/>
  <c r="AZ46" i="1"/>
  <c r="AZ50" i="1"/>
  <c r="AZ41" i="1"/>
  <c r="AZ44" i="1"/>
  <c r="AZ47" i="1"/>
  <c r="AZ60" i="1"/>
  <c r="AZ63" i="1"/>
  <c r="AZ53" i="1"/>
  <c r="AZ55" i="1"/>
  <c r="AZ57" i="1"/>
  <c r="AZ61" i="1"/>
  <c r="AZ62" i="1"/>
  <c r="AZ65" i="1"/>
  <c r="AZ74" i="1"/>
  <c r="AZ78" i="1"/>
  <c r="AZ73" i="1"/>
  <c r="AZ79" i="1"/>
  <c r="AZ86" i="1"/>
  <c r="AZ91" i="1"/>
  <c r="AZ93" i="1"/>
  <c r="AZ97" i="1"/>
  <c r="AZ103" i="1"/>
  <c r="AZ94" i="1"/>
  <c r="BA16" i="1"/>
  <c r="BA105" i="1" s="1"/>
  <c r="AZ106" i="1" l="1"/>
  <c r="AZ107" i="1" s="1"/>
  <c r="BA66" i="1"/>
  <c r="BA48" i="1"/>
  <c r="BA54" i="1"/>
  <c r="BA56" i="1"/>
  <c r="BA99" i="1"/>
  <c r="BA101" i="1"/>
  <c r="BA82" i="1"/>
  <c r="BA98" i="1"/>
  <c r="BA102" i="1"/>
  <c r="BA100" i="1"/>
  <c r="BA81" i="1"/>
  <c r="BA80" i="1"/>
  <c r="BA76" i="1"/>
  <c r="BA75" i="1"/>
  <c r="BA23" i="1"/>
  <c r="BA67" i="1"/>
  <c r="BA89" i="1"/>
  <c r="BA70" i="1"/>
  <c r="BA69" i="1"/>
  <c r="BA19" i="1"/>
  <c r="BA22" i="1"/>
  <c r="BA21" i="1"/>
  <c r="BA20" i="1"/>
  <c r="BA26" i="1"/>
  <c r="BA28" i="1"/>
  <c r="BA30" i="1"/>
  <c r="BA32" i="1"/>
  <c r="BA34" i="1"/>
  <c r="BA35" i="1"/>
  <c r="BA37" i="1"/>
  <c r="BA25" i="1"/>
  <c r="BA27" i="1"/>
  <c r="BA29" i="1"/>
  <c r="BA31" i="1"/>
  <c r="BA33" i="1"/>
  <c r="BA36" i="1"/>
  <c r="BA38" i="1"/>
  <c r="BA39" i="1"/>
  <c r="BA41" i="1"/>
  <c r="BA44" i="1"/>
  <c r="BA47" i="1"/>
  <c r="BA40" i="1"/>
  <c r="BA43" i="1"/>
  <c r="BA46" i="1"/>
  <c r="BA50" i="1"/>
  <c r="BA53" i="1"/>
  <c r="BA55" i="1"/>
  <c r="BA57" i="1"/>
  <c r="BA61" i="1"/>
  <c r="BA62" i="1"/>
  <c r="BA60" i="1"/>
  <c r="BA63" i="1"/>
  <c r="BA65" i="1"/>
  <c r="BA73" i="1"/>
  <c r="BA74" i="1"/>
  <c r="BA78" i="1"/>
  <c r="BA94" i="1"/>
  <c r="BA79" i="1"/>
  <c r="BA86" i="1"/>
  <c r="BA91" i="1"/>
  <c r="BA93" i="1"/>
  <c r="BA97" i="1"/>
  <c r="BA103" i="1"/>
  <c r="BB16" i="1"/>
  <c r="BB105" i="1" s="1"/>
  <c r="BA106" i="1" l="1"/>
  <c r="BA107" i="1" s="1"/>
  <c r="BB66" i="1"/>
  <c r="BB54" i="1"/>
  <c r="BB56" i="1"/>
  <c r="BB100" i="1"/>
  <c r="BB102" i="1"/>
  <c r="BB98" i="1"/>
  <c r="BB81" i="1"/>
  <c r="BB99" i="1"/>
  <c r="BB48" i="1"/>
  <c r="BB101" i="1"/>
  <c r="BB82" i="1"/>
  <c r="BB80" i="1"/>
  <c r="BB76" i="1"/>
  <c r="BB75" i="1"/>
  <c r="BB23" i="1"/>
  <c r="BB67" i="1"/>
  <c r="BB89" i="1"/>
  <c r="BB69" i="1"/>
  <c r="BB70" i="1"/>
  <c r="BB19" i="1"/>
  <c r="BB22" i="1"/>
  <c r="BB20" i="1"/>
  <c r="BB21" i="1"/>
  <c r="BB25" i="1"/>
  <c r="BB27" i="1"/>
  <c r="BB29" i="1"/>
  <c r="BB31" i="1"/>
  <c r="BB33" i="1"/>
  <c r="BB36" i="1"/>
  <c r="BB38" i="1"/>
  <c r="BB26" i="1"/>
  <c r="BB28" i="1"/>
  <c r="BB30" i="1"/>
  <c r="BB32" i="1"/>
  <c r="BB34" i="1"/>
  <c r="BB35" i="1"/>
  <c r="BB37" i="1"/>
  <c r="BB40" i="1"/>
  <c r="BB43" i="1"/>
  <c r="BB46" i="1"/>
  <c r="BB50" i="1"/>
  <c r="BB39" i="1"/>
  <c r="BB41" i="1"/>
  <c r="BB44" i="1"/>
  <c r="BB47" i="1"/>
  <c r="BB60" i="1"/>
  <c r="BB63" i="1"/>
  <c r="BB53" i="1"/>
  <c r="BB55" i="1"/>
  <c r="BB57" i="1"/>
  <c r="BB61" i="1"/>
  <c r="BB62" i="1"/>
  <c r="BB65" i="1"/>
  <c r="BB74" i="1"/>
  <c r="BB73" i="1"/>
  <c r="BB79" i="1"/>
  <c r="BB86" i="1"/>
  <c r="BB91" i="1"/>
  <c r="BB93" i="1"/>
  <c r="BB97" i="1"/>
  <c r="BB103" i="1"/>
  <c r="BB78" i="1"/>
  <c r="BB94" i="1"/>
  <c r="BC16" i="1"/>
  <c r="BC105" i="1" s="1"/>
  <c r="BB106" i="1" l="1"/>
  <c r="BB107" i="1" s="1"/>
  <c r="BC66" i="1"/>
  <c r="BC102" i="1"/>
  <c r="BC48" i="1"/>
  <c r="BC98" i="1"/>
  <c r="BC99" i="1"/>
  <c r="BC56" i="1"/>
  <c r="BC100" i="1"/>
  <c r="BC101" i="1"/>
  <c r="BC82" i="1"/>
  <c r="BC54" i="1"/>
  <c r="BC81" i="1"/>
  <c r="BC80" i="1"/>
  <c r="BC76" i="1"/>
  <c r="BC75" i="1"/>
  <c r="BC23" i="1"/>
  <c r="BC67" i="1"/>
  <c r="BC89" i="1"/>
  <c r="BC70" i="1"/>
  <c r="BC69" i="1"/>
  <c r="BC19" i="1"/>
  <c r="BC22" i="1"/>
  <c r="BC21" i="1"/>
  <c r="BC20" i="1"/>
  <c r="BC26" i="1"/>
  <c r="BC28" i="1"/>
  <c r="BC30" i="1"/>
  <c r="BC32" i="1"/>
  <c r="BC34" i="1"/>
  <c r="BC35" i="1"/>
  <c r="BC37" i="1"/>
  <c r="BC25" i="1"/>
  <c r="BC27" i="1"/>
  <c r="BC29" i="1"/>
  <c r="BC31" i="1"/>
  <c r="BC33" i="1"/>
  <c r="BC36" i="1"/>
  <c r="BC38" i="1"/>
  <c r="BC39" i="1"/>
  <c r="BC40" i="1"/>
  <c r="BC41" i="1"/>
  <c r="BC44" i="1"/>
  <c r="BC47" i="1"/>
  <c r="BC43" i="1"/>
  <c r="BC46" i="1"/>
  <c r="BC50" i="1"/>
  <c r="BC53" i="1"/>
  <c r="BC55" i="1"/>
  <c r="BC57" i="1"/>
  <c r="BC61" i="1"/>
  <c r="BC62" i="1"/>
  <c r="BC60" i="1"/>
  <c r="BC63" i="1"/>
  <c r="BC65" i="1"/>
  <c r="BC73" i="1"/>
  <c r="BC74" i="1"/>
  <c r="BC78" i="1"/>
  <c r="BC94" i="1"/>
  <c r="BC79" i="1"/>
  <c r="BC86" i="1"/>
  <c r="BC91" i="1"/>
  <c r="BC93" i="1"/>
  <c r="BC97" i="1"/>
  <c r="BC103" i="1"/>
  <c r="BD16" i="1"/>
  <c r="BD105" i="1" s="1"/>
  <c r="BC106" i="1" l="1"/>
  <c r="BD66" i="1"/>
  <c r="BD48" i="1"/>
  <c r="BD101" i="1"/>
  <c r="BD81" i="1"/>
  <c r="BD102" i="1"/>
  <c r="BD99" i="1"/>
  <c r="BD82" i="1"/>
  <c r="BD80" i="1"/>
  <c r="BD100" i="1"/>
  <c r="BD98" i="1"/>
  <c r="BD75" i="1"/>
  <c r="BD76" i="1"/>
  <c r="BD23" i="1"/>
  <c r="BD67" i="1"/>
  <c r="BD89" i="1"/>
  <c r="BD70" i="1"/>
  <c r="BD69" i="1"/>
  <c r="BD19" i="1"/>
  <c r="BD22" i="1"/>
  <c r="BD20" i="1"/>
  <c r="BD21" i="1"/>
  <c r="BD25" i="1"/>
  <c r="BD27" i="1"/>
  <c r="BD29" i="1"/>
  <c r="BD31" i="1"/>
  <c r="BD33" i="1"/>
  <c r="BD36" i="1"/>
  <c r="BD38" i="1"/>
  <c r="BD26" i="1"/>
  <c r="BD28" i="1"/>
  <c r="BD30" i="1"/>
  <c r="BD32" i="1"/>
  <c r="BD34" i="1"/>
  <c r="BD35" i="1"/>
  <c r="BD37" i="1"/>
  <c r="BD40" i="1"/>
  <c r="BD39" i="1"/>
  <c r="BD43" i="1"/>
  <c r="BD46" i="1"/>
  <c r="BD50" i="1"/>
  <c r="BD41" i="1"/>
  <c r="BD44" i="1"/>
  <c r="BD47" i="1"/>
  <c r="BD60" i="1"/>
  <c r="BD63" i="1"/>
  <c r="BD57" i="1"/>
  <c r="BD61" i="1"/>
  <c r="BD62" i="1"/>
  <c r="BD65" i="1"/>
  <c r="BD74" i="1"/>
  <c r="BD73" i="1"/>
  <c r="BD79" i="1"/>
  <c r="BD86" i="1"/>
  <c r="BD91" i="1"/>
  <c r="BD93" i="1"/>
  <c r="BD97" i="1"/>
  <c r="BD103" i="1"/>
  <c r="BD78" i="1"/>
  <c r="BD94" i="1"/>
  <c r="BE16" i="1"/>
  <c r="BE105" i="1" s="1"/>
  <c r="BC107" i="1" l="1"/>
  <c r="F112" i="1"/>
  <c r="BD106" i="1"/>
  <c r="BD107" i="1" s="1"/>
  <c r="BE66" i="1"/>
  <c r="BE48" i="1"/>
  <c r="BE102" i="1"/>
  <c r="BE98" i="1"/>
  <c r="BE54" i="1"/>
  <c r="BE56" i="1"/>
  <c r="BE99" i="1"/>
  <c r="BE101" i="1"/>
  <c r="BE100" i="1"/>
  <c r="BE81" i="1"/>
  <c r="BE82" i="1"/>
  <c r="BE80" i="1"/>
  <c r="BE75" i="1"/>
  <c r="BE76" i="1"/>
  <c r="BE23" i="1"/>
  <c r="BE67" i="1"/>
  <c r="BE89" i="1"/>
  <c r="BE70" i="1"/>
  <c r="BE69" i="1"/>
  <c r="BE19" i="1"/>
  <c r="BE22" i="1"/>
  <c r="BE21" i="1"/>
  <c r="BE20" i="1"/>
  <c r="BE26" i="1"/>
  <c r="BE28" i="1"/>
  <c r="BE30" i="1"/>
  <c r="BE32" i="1"/>
  <c r="BE34" i="1"/>
  <c r="BE35" i="1"/>
  <c r="BE37" i="1"/>
  <c r="BE25" i="1"/>
  <c r="BE27" i="1"/>
  <c r="BE29" i="1"/>
  <c r="BE31" i="1"/>
  <c r="BE33" i="1"/>
  <c r="BE36" i="1"/>
  <c r="BE38" i="1"/>
  <c r="BE39" i="1"/>
  <c r="BE41" i="1"/>
  <c r="BE44" i="1"/>
  <c r="BE47" i="1"/>
  <c r="BE40" i="1"/>
  <c r="BE43" i="1"/>
  <c r="BE46" i="1"/>
  <c r="BE50" i="1"/>
  <c r="BE53" i="1"/>
  <c r="BE55" i="1"/>
  <c r="BE57" i="1"/>
  <c r="BE61" i="1"/>
  <c r="BE62" i="1"/>
  <c r="BE60" i="1"/>
  <c r="BE63" i="1"/>
  <c r="BE65" i="1"/>
  <c r="BE73" i="1"/>
  <c r="BE74" i="1"/>
  <c r="BE78" i="1"/>
  <c r="BE94" i="1"/>
  <c r="BE79" i="1"/>
  <c r="BE86" i="1"/>
  <c r="BE91" i="1"/>
  <c r="BE93" i="1"/>
  <c r="BE97" i="1"/>
  <c r="BE103" i="1"/>
  <c r="BF16" i="1"/>
  <c r="BF105" i="1" s="1"/>
  <c r="BE106" i="1" l="1"/>
  <c r="BE107" i="1" s="1"/>
  <c r="BF66" i="1"/>
  <c r="BF54" i="1"/>
  <c r="BF56" i="1"/>
  <c r="BF99" i="1"/>
  <c r="BF100" i="1"/>
  <c r="BF101" i="1"/>
  <c r="BF82" i="1"/>
  <c r="BF48" i="1"/>
  <c r="BF102" i="1"/>
  <c r="BF98" i="1"/>
  <c r="BF81" i="1"/>
  <c r="BF80" i="1"/>
  <c r="BF76" i="1"/>
  <c r="BF75" i="1"/>
  <c r="BF23" i="1"/>
  <c r="BF67" i="1"/>
  <c r="BF89" i="1"/>
  <c r="BF69" i="1"/>
  <c r="BF70" i="1"/>
  <c r="BF19" i="1"/>
  <c r="BF22" i="1"/>
  <c r="BF20" i="1"/>
  <c r="BF21" i="1"/>
  <c r="BF25" i="1"/>
  <c r="BF27" i="1"/>
  <c r="BF29" i="1"/>
  <c r="BF31" i="1"/>
  <c r="BF33" i="1"/>
  <c r="BF36" i="1"/>
  <c r="BF38" i="1"/>
  <c r="BF26" i="1"/>
  <c r="BF28" i="1"/>
  <c r="BF30" i="1"/>
  <c r="BF32" i="1"/>
  <c r="BF34" i="1"/>
  <c r="BF35" i="1"/>
  <c r="BF37" i="1"/>
  <c r="BF40" i="1"/>
  <c r="BF43" i="1"/>
  <c r="BF46" i="1"/>
  <c r="BF50" i="1"/>
  <c r="BF39" i="1"/>
  <c r="BF41" i="1"/>
  <c r="BF44" i="1"/>
  <c r="BF47" i="1"/>
  <c r="BF60" i="1"/>
  <c r="BF63" i="1"/>
  <c r="BF53" i="1"/>
  <c r="BF55" i="1"/>
  <c r="BF57" i="1"/>
  <c r="BF61" i="1"/>
  <c r="BF62" i="1"/>
  <c r="BF65" i="1"/>
  <c r="BF74" i="1"/>
  <c r="BF73" i="1"/>
  <c r="BF79" i="1"/>
  <c r="BF86" i="1"/>
  <c r="BF91" i="1"/>
  <c r="BF93" i="1"/>
  <c r="BF97" i="1"/>
  <c r="BF103" i="1"/>
  <c r="BF78" i="1"/>
  <c r="BF94" i="1"/>
  <c r="BG16" i="1"/>
  <c r="BG105" i="1" s="1"/>
  <c r="BF106" i="1" l="1"/>
  <c r="BF107" i="1" s="1"/>
  <c r="BG66" i="1"/>
  <c r="BG54" i="1"/>
  <c r="BG56" i="1"/>
  <c r="BG100" i="1"/>
  <c r="BG48" i="1"/>
  <c r="BG102" i="1"/>
  <c r="BG81" i="1"/>
  <c r="BG80" i="1"/>
  <c r="BG98" i="1"/>
  <c r="BG99" i="1"/>
  <c r="BG101" i="1"/>
  <c r="BG82" i="1"/>
  <c r="BG75" i="1"/>
  <c r="BG76" i="1"/>
  <c r="BG23" i="1"/>
  <c r="BG67" i="1"/>
  <c r="BG89" i="1"/>
  <c r="BG70" i="1"/>
  <c r="BG69" i="1"/>
  <c r="BG19" i="1"/>
  <c r="BG22" i="1"/>
  <c r="BG21" i="1"/>
  <c r="BG20" i="1"/>
  <c r="BG26" i="1"/>
  <c r="BG28" i="1"/>
  <c r="BG30" i="1"/>
  <c r="BG32" i="1"/>
  <c r="BG34" i="1"/>
  <c r="BG35" i="1"/>
  <c r="BG37" i="1"/>
  <c r="BG25" i="1"/>
  <c r="BG27" i="1"/>
  <c r="BG29" i="1"/>
  <c r="BG31" i="1"/>
  <c r="BG33" i="1"/>
  <c r="BG36" i="1"/>
  <c r="BG38" i="1"/>
  <c r="BG39" i="1"/>
  <c r="BG40" i="1"/>
  <c r="BG41" i="1"/>
  <c r="BG44" i="1"/>
  <c r="BG47" i="1"/>
  <c r="BG43" i="1"/>
  <c r="BG46" i="1"/>
  <c r="BG50" i="1"/>
  <c r="BG53" i="1"/>
  <c r="BG55" i="1"/>
  <c r="BG57" i="1"/>
  <c r="BG61" i="1"/>
  <c r="BG62" i="1"/>
  <c r="BG60" i="1"/>
  <c r="BG63" i="1"/>
  <c r="BG65" i="1"/>
  <c r="BG73" i="1"/>
  <c r="BG74" i="1"/>
  <c r="BG78" i="1"/>
  <c r="BG94" i="1"/>
  <c r="BG79" i="1"/>
  <c r="BG86" i="1"/>
  <c r="BG91" i="1"/>
  <c r="BG93" i="1"/>
  <c r="BG97" i="1"/>
  <c r="BG103" i="1"/>
  <c r="BH16" i="1"/>
  <c r="BH105" i="1" s="1"/>
  <c r="BG106" i="1" l="1"/>
  <c r="BG107" i="1" s="1"/>
  <c r="BH66" i="1"/>
  <c r="BH48" i="1"/>
  <c r="BH102" i="1"/>
  <c r="BH98" i="1"/>
  <c r="BH100" i="1"/>
  <c r="BH56" i="1"/>
  <c r="BH54" i="1"/>
  <c r="BH99" i="1"/>
  <c r="BH101" i="1"/>
  <c r="BH82" i="1"/>
  <c r="BH81" i="1"/>
  <c r="BH80" i="1"/>
  <c r="BH76" i="1"/>
  <c r="BH75" i="1"/>
  <c r="BH23" i="1"/>
  <c r="BH67" i="1"/>
  <c r="BH89" i="1"/>
  <c r="BH70" i="1"/>
  <c r="BH69" i="1"/>
  <c r="BH19" i="1"/>
  <c r="BH22" i="1"/>
  <c r="BH20" i="1"/>
  <c r="BH21" i="1"/>
  <c r="BH25" i="1"/>
  <c r="BH27" i="1"/>
  <c r="BH29" i="1"/>
  <c r="BH31" i="1"/>
  <c r="BH33" i="1"/>
  <c r="BH36" i="1"/>
  <c r="BH38" i="1"/>
  <c r="BH26" i="1"/>
  <c r="BH28" i="1"/>
  <c r="BH30" i="1"/>
  <c r="BH32" i="1"/>
  <c r="BH34" i="1"/>
  <c r="BH35" i="1"/>
  <c r="BH37" i="1"/>
  <c r="BH40" i="1"/>
  <c r="BH39" i="1"/>
  <c r="BH43" i="1"/>
  <c r="BH46" i="1"/>
  <c r="BH50" i="1"/>
  <c r="BH41" i="1"/>
  <c r="BH44" i="1"/>
  <c r="BH47" i="1"/>
  <c r="BH60" i="1"/>
  <c r="BH63" i="1"/>
  <c r="BH53" i="1"/>
  <c r="BH55" i="1"/>
  <c r="BH57" i="1"/>
  <c r="BH61" i="1"/>
  <c r="BH62" i="1"/>
  <c r="BH65" i="1"/>
  <c r="BH74" i="1"/>
  <c r="BH73" i="1"/>
  <c r="BH79" i="1"/>
  <c r="BH86" i="1"/>
  <c r="BH91" i="1"/>
  <c r="BH93" i="1"/>
  <c r="BH97" i="1"/>
  <c r="BH103" i="1"/>
  <c r="BH78" i="1"/>
  <c r="BH94" i="1"/>
  <c r="BI16" i="1"/>
  <c r="BI105" i="1" s="1"/>
  <c r="BH106" i="1" l="1"/>
  <c r="BH107" i="1" s="1"/>
  <c r="BI66" i="1"/>
  <c r="BI48" i="1"/>
  <c r="BI102" i="1"/>
  <c r="BI98" i="1"/>
  <c r="BI54" i="1"/>
  <c r="BI56" i="1"/>
  <c r="BI99" i="1"/>
  <c r="BI101" i="1"/>
  <c r="BI81" i="1"/>
  <c r="BI100" i="1"/>
  <c r="BI82" i="1"/>
  <c r="BI80" i="1"/>
  <c r="BI75" i="1"/>
  <c r="BI76" i="1"/>
  <c r="BI23" i="1"/>
  <c r="BI67" i="1"/>
  <c r="BI89" i="1"/>
  <c r="BI70" i="1"/>
  <c r="BI69" i="1"/>
  <c r="BI19" i="1"/>
  <c r="BI22" i="1"/>
  <c r="BI21" i="1"/>
  <c r="BI20" i="1"/>
  <c r="BI26" i="1"/>
  <c r="BI28" i="1"/>
  <c r="BI30" i="1"/>
  <c r="BI32" i="1"/>
  <c r="BI34" i="1"/>
  <c r="BI35" i="1"/>
  <c r="BI37" i="1"/>
  <c r="BI25" i="1"/>
  <c r="BI27" i="1"/>
  <c r="BI29" i="1"/>
  <c r="BI31" i="1"/>
  <c r="BI33" i="1"/>
  <c r="BI36" i="1"/>
  <c r="BI38" i="1"/>
  <c r="BI39" i="1"/>
  <c r="BI41" i="1"/>
  <c r="BI44" i="1"/>
  <c r="BI47" i="1"/>
  <c r="BI40" i="1"/>
  <c r="BI43" i="1"/>
  <c r="BI46" i="1"/>
  <c r="BI50" i="1"/>
  <c r="BI53" i="1"/>
  <c r="BI55" i="1"/>
  <c r="BI57" i="1"/>
  <c r="BI61" i="1"/>
  <c r="BI62" i="1"/>
  <c r="BI60" i="1"/>
  <c r="BI63" i="1"/>
  <c r="BI65" i="1"/>
  <c r="BI73" i="1"/>
  <c r="BI74" i="1"/>
  <c r="BI78" i="1"/>
  <c r="BI94" i="1"/>
  <c r="BI79" i="1"/>
  <c r="BI86" i="1"/>
  <c r="BI91" i="1"/>
  <c r="BI93" i="1"/>
  <c r="BI97" i="1"/>
  <c r="BI103" i="1"/>
  <c r="BJ16" i="1"/>
  <c r="BJ105" i="1" s="1"/>
  <c r="BI106" i="1" l="1"/>
  <c r="BI107" i="1" s="1"/>
  <c r="BJ66" i="1"/>
  <c r="BJ54" i="1"/>
  <c r="BJ56" i="1"/>
  <c r="BJ99" i="1"/>
  <c r="BJ100" i="1"/>
  <c r="BJ48" i="1"/>
  <c r="BJ102" i="1"/>
  <c r="BJ101" i="1"/>
  <c r="BJ82" i="1"/>
  <c r="BJ98" i="1"/>
  <c r="BJ81" i="1"/>
  <c r="BJ80" i="1"/>
  <c r="BJ76" i="1"/>
  <c r="BJ75" i="1"/>
  <c r="BJ23" i="1"/>
  <c r="BJ67" i="1"/>
  <c r="BJ89" i="1"/>
  <c r="BJ69" i="1"/>
  <c r="BJ70" i="1"/>
  <c r="BJ19" i="1"/>
  <c r="BJ22" i="1"/>
  <c r="BJ20" i="1"/>
  <c r="BJ21" i="1"/>
  <c r="BJ25" i="1"/>
  <c r="BJ27" i="1"/>
  <c r="BJ29" i="1"/>
  <c r="BJ31" i="1"/>
  <c r="BJ33" i="1"/>
  <c r="BJ36" i="1"/>
  <c r="BJ38" i="1"/>
  <c r="BJ26" i="1"/>
  <c r="BJ28" i="1"/>
  <c r="BJ30" i="1"/>
  <c r="BJ32" i="1"/>
  <c r="BJ34" i="1"/>
  <c r="BJ35" i="1"/>
  <c r="BJ37" i="1"/>
  <c r="BJ40" i="1"/>
  <c r="BJ43" i="1"/>
  <c r="BJ46" i="1"/>
  <c r="BJ50" i="1"/>
  <c r="BJ39" i="1"/>
  <c r="BJ41" i="1"/>
  <c r="BJ44" i="1"/>
  <c r="BJ47" i="1"/>
  <c r="BJ60" i="1"/>
  <c r="BJ63" i="1"/>
  <c r="BJ53" i="1"/>
  <c r="BJ55" i="1"/>
  <c r="BJ57" i="1"/>
  <c r="BJ61" i="1"/>
  <c r="BJ62" i="1"/>
  <c r="BJ65" i="1"/>
  <c r="BJ74" i="1"/>
  <c r="BJ73" i="1"/>
  <c r="BJ79" i="1"/>
  <c r="BJ86" i="1"/>
  <c r="BJ91" i="1"/>
  <c r="BJ93" i="1"/>
  <c r="BJ97" i="1"/>
  <c r="BJ103" i="1"/>
  <c r="BJ78" i="1"/>
  <c r="BJ94" i="1"/>
  <c r="BK16" i="1"/>
  <c r="BK105" i="1" s="1"/>
  <c r="BJ106" i="1" l="1"/>
  <c r="BJ107" i="1" s="1"/>
  <c r="BK100" i="1"/>
  <c r="BK48" i="1"/>
  <c r="BK102" i="1"/>
  <c r="BK98" i="1"/>
  <c r="BK81" i="1"/>
  <c r="BK99" i="1"/>
  <c r="BK101" i="1"/>
  <c r="BK82" i="1"/>
  <c r="BK80" i="1"/>
  <c r="BK75" i="1"/>
  <c r="BK76" i="1"/>
  <c r="BK89" i="1"/>
  <c r="BK47" i="1"/>
  <c r="BK46" i="1"/>
  <c r="BK50" i="1"/>
  <c r="BK53" i="1"/>
  <c r="BK73" i="1"/>
  <c r="BK74" i="1"/>
  <c r="BK78" i="1"/>
  <c r="BK94" i="1"/>
  <c r="BK79" i="1"/>
  <c r="BK86" i="1"/>
  <c r="BK91" i="1"/>
  <c r="BK93" i="1"/>
  <c r="BK97" i="1"/>
  <c r="BK103" i="1"/>
  <c r="BL16" i="1"/>
  <c r="BL105" i="1" s="1"/>
  <c r="BK106" i="1" l="1"/>
  <c r="BK107" i="1" s="1"/>
  <c r="BL48" i="1"/>
  <c r="BL102" i="1"/>
  <c r="BL98" i="1"/>
  <c r="BL99" i="1"/>
  <c r="BL100" i="1"/>
  <c r="BL101" i="1"/>
  <c r="BL82" i="1"/>
  <c r="BL80" i="1"/>
  <c r="BL81" i="1"/>
  <c r="BL76" i="1"/>
  <c r="BL75" i="1"/>
  <c r="BL89" i="1"/>
  <c r="BL46" i="1"/>
  <c r="BL50" i="1"/>
  <c r="BL47" i="1"/>
  <c r="BL53" i="1"/>
  <c r="BL74" i="1"/>
  <c r="BL73" i="1"/>
  <c r="BL79" i="1"/>
  <c r="BL86" i="1"/>
  <c r="BL91" i="1"/>
  <c r="BL93" i="1"/>
  <c r="BL97" i="1"/>
  <c r="BL103" i="1"/>
  <c r="BL78" i="1"/>
  <c r="BL94" i="1"/>
  <c r="BM16" i="1"/>
  <c r="BM105" i="1" s="1"/>
  <c r="F146" i="1" l="1"/>
  <c r="F147" i="1" s="1"/>
  <c r="BL106" i="1"/>
  <c r="BL107" i="1" s="1"/>
  <c r="BM48" i="1"/>
  <c r="BM102" i="1"/>
  <c r="BM98" i="1"/>
  <c r="BM99" i="1"/>
  <c r="BM100" i="1"/>
  <c r="BM101" i="1"/>
  <c r="BM82" i="1"/>
  <c r="BM81" i="1"/>
  <c r="BM80" i="1"/>
  <c r="BM75" i="1"/>
  <c r="BM76" i="1"/>
  <c r="BM89" i="1"/>
  <c r="BM47" i="1"/>
  <c r="BM46" i="1"/>
  <c r="BM50" i="1"/>
  <c r="BM53" i="1"/>
  <c r="BM73" i="1"/>
  <c r="BM74" i="1"/>
  <c r="BM78" i="1"/>
  <c r="BM94" i="1"/>
  <c r="BM79" i="1"/>
  <c r="BM86" i="1"/>
  <c r="BM91" i="1"/>
  <c r="BM93" i="1"/>
  <c r="BM97" i="1"/>
  <c r="BM103" i="1"/>
  <c r="F150" i="1" l="1"/>
  <c r="F151" i="1" s="1"/>
  <c r="F148" i="1"/>
  <c r="F149" i="1" s="1"/>
  <c r="BM106" i="1"/>
  <c r="F113" i="1" s="1"/>
  <c r="F115" i="1" s="1"/>
  <c r="BM107" i="1" l="1"/>
</calcChain>
</file>

<file path=xl/sharedStrings.xml><?xml version="1.0" encoding="utf-8"?>
<sst xmlns="http://schemas.openxmlformats.org/spreadsheetml/2006/main" count="581" uniqueCount="300">
  <si>
    <t>cyclus</t>
  </si>
  <si>
    <t>Hvh.</t>
  </si>
  <si>
    <t>Eenheid</t>
  </si>
  <si>
    <t>Kengetal</t>
  </si>
  <si>
    <t>Calcjaar ¹ Beurt</t>
  </si>
  <si>
    <t>MRJO gegevens</t>
  </si>
  <si>
    <t>Kwaliteitsniveau: NEN 2767-2 conditie 3 als ondergrens</t>
  </si>
  <si>
    <t>Kwaliteitsniveau: NEN 2767-2 conditie 5 als ondergrens</t>
  </si>
  <si>
    <t>Wettelijk vereist</t>
  </si>
  <si>
    <t xml:space="preserve"> -Ogr-
 -Sch-</t>
  </si>
  <si>
    <t>-Ogr-</t>
  </si>
  <si>
    <t>-Sch-</t>
  </si>
  <si>
    <t>Metselwerk</t>
  </si>
  <si>
    <t>Kozijnen ramen deuren</t>
  </si>
  <si>
    <t>32</t>
  </si>
  <si>
    <t>Trappen/hekken</t>
  </si>
  <si>
    <t>47</t>
  </si>
  <si>
    <t>Binneninrichting</t>
  </si>
  <si>
    <t>Keuken recht vervangen</t>
  </si>
  <si>
    <t>53</t>
  </si>
  <si>
    <t>Sanitair</t>
  </si>
  <si>
    <t>70</t>
  </si>
  <si>
    <t>Electrotechnische installaties</t>
  </si>
  <si>
    <t>m2</t>
  </si>
  <si>
    <t>m</t>
  </si>
  <si>
    <t>stk</t>
  </si>
  <si>
    <t>Gevels</t>
  </si>
  <si>
    <t>24</t>
  </si>
  <si>
    <t>Ruwbouwtimmerwerk</t>
  </si>
  <si>
    <t>33</t>
  </si>
  <si>
    <t>Dakbedekking</t>
  </si>
  <si>
    <t>APP bedekking herstellen/repareren</t>
  </si>
  <si>
    <t>APP bedekking vervangen</t>
  </si>
  <si>
    <t>APP bedekking reinigen</t>
  </si>
  <si>
    <t>APP bedekking overlagen</t>
  </si>
  <si>
    <t>Drainatategel op dakbedek. vervangen</t>
  </si>
  <si>
    <t>Balkons</t>
  </si>
  <si>
    <t>35.APP bedekking</t>
  </si>
  <si>
    <t>35.33.010.10.02</t>
  </si>
  <si>
    <t>35331010</t>
  </si>
  <si>
    <t>35.33.010.10.05</t>
  </si>
  <si>
    <t>35.33.010.10.15</t>
  </si>
  <si>
    <t>35.33.010.10.16</t>
  </si>
  <si>
    <t>35333515</t>
  </si>
  <si>
    <t>35.Drainatategel op dakbedek.</t>
  </si>
  <si>
    <t>35.33.035.15.05</t>
  </si>
  <si>
    <t>Daken</t>
  </si>
  <si>
    <t>40241515</t>
  </si>
  <si>
    <t>40.Boeideel volkern</t>
  </si>
  <si>
    <t>40.24.015.15.05</t>
  </si>
  <si>
    <t>Boeideel volkern vervangen</t>
  </si>
  <si>
    <t>40.24.015.15.20</t>
  </si>
  <si>
    <t>Boeideel volkern schoonmaken</t>
  </si>
  <si>
    <t>40242015</t>
  </si>
  <si>
    <t>40.Windveer volkern</t>
  </si>
  <si>
    <t>40.24.020.15.05</t>
  </si>
  <si>
    <t>Windveer volkern vervangen</t>
  </si>
  <si>
    <t>40.24.020.15.20</t>
  </si>
  <si>
    <t>Windveer volkern schoonmaken</t>
  </si>
  <si>
    <t>40338010</t>
  </si>
  <si>
    <t>40.33.080.10.19</t>
  </si>
  <si>
    <t>50</t>
  </si>
  <si>
    <t>Dakgoten hemelwaterafvoeren</t>
  </si>
  <si>
    <t>40501020</t>
  </si>
  <si>
    <t>40.Dakgoot zink + beugels</t>
  </si>
  <si>
    <t>40.50.010.20.02</t>
  </si>
  <si>
    <t>Dakgoot zink + beugels herstellen/repareren</t>
  </si>
  <si>
    <t>40.50.010.20.05</t>
  </si>
  <si>
    <t>Dakgoot zink + beugels vervangen</t>
  </si>
  <si>
    <t>60</t>
  </si>
  <si>
    <t>Gevelmetselwerk lood vervangen (t.p.v. opgaand werk)</t>
  </si>
  <si>
    <t>Houtenbuitkozijn m2 herstellen/repareren (houtrot)</t>
  </si>
  <si>
    <t>Houtenbuitkozijn m2 vervangen</t>
  </si>
  <si>
    <t>Houtenbuitkozijn m2 reinigen</t>
  </si>
  <si>
    <t>kunststofkozijnpaneel vervangen</t>
  </si>
  <si>
    <t>kunststofkozijnpaneel schoonmaken</t>
  </si>
  <si>
    <t>Hang en sluitwerk herstellen/repareren (ehd/won)</t>
  </si>
  <si>
    <t>Hang en sluitwerk vervangen (ehd/won)</t>
  </si>
  <si>
    <t>Beglazing</t>
  </si>
  <si>
    <t>Hemelwaterafvoer PVC vervangen</t>
  </si>
  <si>
    <t>Algemene voorzieningen</t>
  </si>
  <si>
    <t>60606510</t>
  </si>
  <si>
    <t>60.Wamtepomp individueel</t>
  </si>
  <si>
    <t>60.60.065.10.19</t>
  </si>
  <si>
    <t>61</t>
  </si>
  <si>
    <t>Ventilatie en luchtbehandeling</t>
  </si>
  <si>
    <t>60612010</t>
  </si>
  <si>
    <t>60.WTW-unit individueel</t>
  </si>
  <si>
    <t>60.61.020.10.05</t>
  </si>
  <si>
    <t>WTW-unit individueel vervangen</t>
  </si>
  <si>
    <t>60612020</t>
  </si>
  <si>
    <t>60.WTW-unit individ. kanalen</t>
  </si>
  <si>
    <t>60.61.020.20.20</t>
  </si>
  <si>
    <t>60701510</t>
  </si>
  <si>
    <t>60.Electra installatie individ.</t>
  </si>
  <si>
    <t>60.70.015.10.22</t>
  </si>
  <si>
    <t>Electra install.Individueel keuren</t>
  </si>
  <si>
    <t>Binnenwerk woning</t>
  </si>
  <si>
    <t>80.Vlizotrap</t>
  </si>
  <si>
    <t>80.32.085.10.05</t>
  </si>
  <si>
    <t>Vlizotrap vervangen</t>
  </si>
  <si>
    <t>80.Keuken recht</t>
  </si>
  <si>
    <t>80.47.010.10.05</t>
  </si>
  <si>
    <t>80.53.010.10.05</t>
  </si>
  <si>
    <t>80531015</t>
  </si>
  <si>
    <t>80.53.010.15.05</t>
  </si>
  <si>
    <t>Algemeen</t>
  </si>
  <si>
    <t>90.99.010.10.19</t>
  </si>
  <si>
    <t>90992510</t>
  </si>
  <si>
    <t>90.99.025.10.32</t>
  </si>
  <si>
    <t>25.22.010.10.02</t>
  </si>
  <si>
    <t>25.22.020.10.05</t>
  </si>
  <si>
    <t>25.22.020.10.13</t>
  </si>
  <si>
    <t>25.Gevelmetselwerk lood</t>
  </si>
  <si>
    <t>25.22.030.10.05</t>
  </si>
  <si>
    <t>25.Houtenbuitenkozijn m2</t>
  </si>
  <si>
    <t>25.30.010.20.02</t>
  </si>
  <si>
    <t>25.30.010.20.05</t>
  </si>
  <si>
    <t>25.30.010.20.15</t>
  </si>
  <si>
    <t>25.30.010.20.10</t>
  </si>
  <si>
    <t>25.Houten voordeur</t>
  </si>
  <si>
    <t>25.30.010.40.05</t>
  </si>
  <si>
    <t>Houten voordeur vervangen</t>
  </si>
  <si>
    <t>25.30.010.40.12</t>
  </si>
  <si>
    <t>Houten voordeur schilderen</t>
  </si>
  <si>
    <t>25.Houten achterdeur</t>
  </si>
  <si>
    <t>25.30.010.41.05</t>
  </si>
  <si>
    <t>Houten achterdeur vervangen</t>
  </si>
  <si>
    <t>25.30.010.41.12</t>
  </si>
  <si>
    <t>Houten achterdeur schilderen</t>
  </si>
  <si>
    <t>25.Houten balkondeur</t>
  </si>
  <si>
    <t>25.30.010.44.05</t>
  </si>
  <si>
    <t>Houten balkondeur vervangen</t>
  </si>
  <si>
    <t>25.30.010.44.12</t>
  </si>
  <si>
    <t>Houten balkondeur schilderen</t>
  </si>
  <si>
    <t>25.Kunststof buitenkozijn</t>
  </si>
  <si>
    <t>25.30.020.10.05</t>
  </si>
  <si>
    <t>25.30.020.10.15</t>
  </si>
  <si>
    <t>25.Kunstofkozijnpaneel</t>
  </si>
  <si>
    <t>25.30.020.25.05</t>
  </si>
  <si>
    <t>25.30.020.25.20</t>
  </si>
  <si>
    <t>25.Hang en sluitwerk</t>
  </si>
  <si>
    <t>25.30.035.10.02</t>
  </si>
  <si>
    <t>25.30.035.10.05</t>
  </si>
  <si>
    <t>25.Kozijn steigerwerk</t>
  </si>
  <si>
    <t>25.30.080.10.25</t>
  </si>
  <si>
    <t>Kozijn algemeen steigeren</t>
  </si>
  <si>
    <t>25.Beglazing dubbel</t>
  </si>
  <si>
    <t>25.34.015.10.05</t>
  </si>
  <si>
    <t>25.Beglazing kitvoeg</t>
  </si>
  <si>
    <t>25.34.020.10.02</t>
  </si>
  <si>
    <t>25.Screen</t>
  </si>
  <si>
    <t>25.38.015.20.05</t>
  </si>
  <si>
    <t>25.38.015.20.19</t>
  </si>
  <si>
    <t>Screen onderhouden (post)</t>
  </si>
  <si>
    <t>25.Screen doek</t>
  </si>
  <si>
    <t>25.38.015.25.05</t>
  </si>
  <si>
    <t>25.Hemelwaterafvoer PVC</t>
  </si>
  <si>
    <t>25.50.015.10.05</t>
  </si>
  <si>
    <t>Elementnr</t>
  </si>
  <si>
    <t>Elementomschrijving</t>
  </si>
  <si>
    <t>Receptnummer</t>
  </si>
  <si>
    <t>Receptomschrijving</t>
  </si>
  <si>
    <t>KOSTEN 10 JAAR</t>
  </si>
  <si>
    <t>KOSTEN 30 JAAR</t>
  </si>
  <si>
    <t>KOSTEN 40 JAAR</t>
  </si>
  <si>
    <t>Projectinformatie</t>
  </si>
  <si>
    <t>Complex</t>
  </si>
  <si>
    <t>Woonplaats</t>
  </si>
  <si>
    <t>Adres</t>
  </si>
  <si>
    <t>Postcode</t>
  </si>
  <si>
    <t>Percentage bouwindex</t>
  </si>
  <si>
    <t>Percentage rentevoet Netto Contante Waarde</t>
  </si>
  <si>
    <t>Opmerkingen</t>
  </si>
  <si>
    <t xml:space="preserve">KOSTEN EXTERIEUR </t>
  </si>
  <si>
    <t>KOSTEN INTERIEUR</t>
  </si>
  <si>
    <t>KOSTEN 50 JAAR</t>
  </si>
  <si>
    <t>Totaal</t>
  </si>
  <si>
    <t>Criteria</t>
  </si>
  <si>
    <t>Toelichting/specificaties</t>
  </si>
  <si>
    <t>Factor A: eigenschappen</t>
  </si>
  <si>
    <t>Vormvastheid</t>
  </si>
  <si>
    <t>Krimp, zwel</t>
  </si>
  <si>
    <t>Gevoeligheid voor esthetische degradatie</t>
  </si>
  <si>
    <t>Verkleuring, glansafname, krijten</t>
  </si>
  <si>
    <t>Bestendigheid tegen weersinvloeden</t>
  </si>
  <si>
    <t>Temperatuur, wind, vocht, licht</t>
  </si>
  <si>
    <t>Sterkte en belastbaarheid</t>
  </si>
  <si>
    <t>Trekspanning, buigsterkte, drukvastheid</t>
  </si>
  <si>
    <t>Gevoeligheid voor biologische en chemische agentia</t>
  </si>
  <si>
    <t>Resistentie tegen aantasting veroorzaakt door profilering, porositeit, textuur</t>
  </si>
  <si>
    <t>Gevoeligheid voor mechanische degradatie</t>
  </si>
  <si>
    <t>Stoot-, kras-, slijtvastheid</t>
  </si>
  <si>
    <t>Factor B: Binnenklimaat</t>
  </si>
  <si>
    <t>Niet van toepassing</t>
  </si>
  <si>
    <t>Factor C: Buitenklimaat</t>
  </si>
  <si>
    <t xml:space="preserve">Vochtigheid </t>
  </si>
  <si>
    <t>Duur, wisselingen gekoppeld aan oriëntatie van het gebouw</t>
  </si>
  <si>
    <t>Temperatuur</t>
  </si>
  <si>
    <t>Luchttemperatuur, temperatuurwisselingen, te hoog/laag, beschutting</t>
  </si>
  <si>
    <t>Chemische stoffen</t>
  </si>
  <si>
    <t>CO2, roet</t>
  </si>
  <si>
    <t>Externe belasting</t>
  </si>
  <si>
    <t>Trillingen door nabijgelegen wegen, fabrieken</t>
  </si>
  <si>
    <t>Licht</t>
  </si>
  <si>
    <t>In relatie tot verkleuring en veroudering</t>
  </si>
  <si>
    <t>Factor d: functie en gebruik</t>
  </si>
  <si>
    <t>Intensiteit</t>
  </si>
  <si>
    <t>Woningbouw</t>
  </si>
  <si>
    <t>Belasting</t>
  </si>
  <si>
    <t>Variaties, overbelasting</t>
  </si>
  <si>
    <t>Aard van gebruik</t>
  </si>
  <si>
    <t>Foutief gebruik, vandalisme</t>
  </si>
  <si>
    <t>Factor e: ontwerp</t>
  </si>
  <si>
    <t>Positionering</t>
  </si>
  <si>
    <t>Blootstelling, afscherming tegen weersinvloeden, afwatering, oriëntatie, hoogte</t>
  </si>
  <si>
    <t>Detaillering</t>
  </si>
  <si>
    <t>Aansluitingen</t>
  </si>
  <si>
    <t>Voorzieningen voor onderhoud</t>
  </si>
  <si>
    <t>Bereikbaarheid, ruimte om te werken</t>
  </si>
  <si>
    <t>Dimensionering</t>
  </si>
  <si>
    <t>Constructie, onderverdeling, overmaat</t>
  </si>
  <si>
    <t>Factor f: uitvoering</t>
  </si>
  <si>
    <t>Productiewijze</t>
  </si>
  <si>
    <t>Prefab, in situ, werkomstandigheden, uitvoeringswijze en blootstelling tijdens uitvoering</t>
  </si>
  <si>
    <t>Factor g: beheer en onderhoud</t>
  </si>
  <si>
    <t>Onderhoudsplanning</t>
  </si>
  <si>
    <t>Uitvoering van preventief onderhoud aan bouwproduct en onderdelen volgens planning</t>
  </si>
  <si>
    <t>Discipline aangaande uitvoeringsvoorschriften en kundigheid uitvoering</t>
  </si>
  <si>
    <t xml:space="preserve">Kwaliteitssysteem onderhoudsbedrijf, controle uitvoering, kwaliteit van de gebruikte materialen, vakmanschap, kennis, kunde en ervaring personeel. </t>
  </si>
  <si>
    <t>Kunststof buitenkozijn incl. draaiende delen vervangen</t>
  </si>
  <si>
    <t>25.Elastolith steenstrips</t>
  </si>
  <si>
    <t>Elastolith steenstrips reinigen/repareren</t>
  </si>
  <si>
    <t>Beglazing rubbers kozijnen vervangen</t>
  </si>
  <si>
    <t>40.Zonnedak</t>
  </si>
  <si>
    <t>Zonnedak reinigen</t>
  </si>
  <si>
    <t>Douche vervangen</t>
  </si>
  <si>
    <t>Toiletruimte vervangen</t>
  </si>
  <si>
    <t>80.Douche type D3</t>
  </si>
  <si>
    <t xml:space="preserve">80.Toiletruimte </t>
  </si>
  <si>
    <t>pst</t>
  </si>
  <si>
    <t>Service onderhoud</t>
  </si>
  <si>
    <t>Kunststof buitenkozijn incl. draaiende delen conserveren</t>
  </si>
  <si>
    <t>Netto Contanten Waarde</t>
  </si>
  <si>
    <t>KOSTEN EXTERIEUR per jaar</t>
  </si>
  <si>
    <t>KOSTEN INTERIEUR per jaar</t>
  </si>
  <si>
    <t>90. Contractvorming</t>
  </si>
  <si>
    <t>Zonnedak PV panelen omvormer ac/dc vervangen</t>
  </si>
  <si>
    <t>m1</t>
  </si>
  <si>
    <t>Houtenbuitkozijn m1 schilderbeurt groot</t>
  </si>
  <si>
    <t>Gevelmetselwerk lood herstellen</t>
  </si>
  <si>
    <t>Warmtepomp individueel onderhoud - 50% vervangen</t>
  </si>
  <si>
    <t>Warmteopwekking</t>
  </si>
  <si>
    <t>60.60.065.10.20</t>
  </si>
  <si>
    <t>60.60.065.10.21</t>
  </si>
  <si>
    <t>60.60.065.10.23</t>
  </si>
  <si>
    <t>60.60.065.10.18</t>
  </si>
  <si>
    <t xml:space="preserve">Expansievat </t>
  </si>
  <si>
    <t>Spirovent gecombineerd met filters om warmtewisselaar te beschermen</t>
  </si>
  <si>
    <t>WTW-unit reinigen en filters vervangen</t>
  </si>
  <si>
    <t>WTW-unit afzuigventielen vervangen</t>
  </si>
  <si>
    <t>WTW-unit akoestische dempers vervangen</t>
  </si>
  <si>
    <t>WTW-unit roosters in energiemodule reinigen t.b.v. buitenluchtaanzuiging</t>
  </si>
  <si>
    <t>post</t>
  </si>
  <si>
    <t>40338011</t>
  </si>
  <si>
    <t>40.33.080.10.20</t>
  </si>
  <si>
    <t>90.99.010.10.20</t>
  </si>
  <si>
    <t>90.99.010.10.21</t>
  </si>
  <si>
    <t>90.99.010.10.22</t>
  </si>
  <si>
    <t>90.99.010.10.23</t>
  </si>
  <si>
    <t>Contractmanagement</t>
  </si>
  <si>
    <t>Servicedesk 24/7</t>
  </si>
  <si>
    <t>Aannemen, doorzetten en bewaken van meldingen</t>
  </si>
  <si>
    <t>Facturatie en administratie</t>
  </si>
  <si>
    <t>90.99.010.10.24</t>
  </si>
  <si>
    <t>Storingen</t>
  </si>
  <si>
    <t xml:space="preserve">Screen doek vervangen </t>
  </si>
  <si>
    <t xml:space="preserve">25.Screen </t>
  </si>
  <si>
    <t xml:space="preserve">Screen doek </t>
  </si>
  <si>
    <t xml:space="preserve">Zonnedak PV panelen vervangen (uitgaande van 300 Wp/m²) </t>
  </si>
  <si>
    <t>Vervangen componenten jaar 5-10 (reservering)</t>
  </si>
  <si>
    <t>Vervangen componenten jaar 10-15 (reservering)</t>
  </si>
  <si>
    <t>WONING/JAAR INCL. BTW</t>
  </si>
  <si>
    <t>25.Lekdorpel</t>
  </si>
  <si>
    <t>Lekdorpel aluminium reinigen</t>
  </si>
  <si>
    <t>Lekdorpel aluminium vervangen</t>
  </si>
  <si>
    <t xml:space="preserve">Beglazing triple vervangen </t>
  </si>
  <si>
    <t>KOSTEN CONTRACT EN SERVICE</t>
  </si>
  <si>
    <t>KOSTEN CONTRACT EN SERVICE  per jaar</t>
  </si>
  <si>
    <t>Startjaar</t>
  </si>
  <si>
    <t>Monitoring en rapportage energieprestaties (EPV GARANTIE)</t>
  </si>
  <si>
    <t>VOORBEELD</t>
  </si>
  <si>
    <t>VOORBEELD STRAAT</t>
  </si>
  <si>
    <t>Gevelschermen</t>
  </si>
  <si>
    <t xml:space="preserve">Meerjarenonderhoudsbegroting | 50 Jaar| 2019-2064 </t>
  </si>
  <si>
    <t>NOM Prestatiegarantie
Regulier</t>
  </si>
  <si>
    <t>regulier</t>
  </si>
  <si>
    <t>NOM Prestatiegarantie</t>
  </si>
  <si>
    <t>Regulier</t>
  </si>
  <si>
    <t>DO
PO
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</si>
</sst>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164" formatCode="_-[$€]\ * #,##0.00_-;_-[$€]\ * #,##0.00\-;_-[$€]\ * &quot;-&quot;??_-;_-@_-"/>
    <numFmt numFmtId="165" formatCode="dd\-mm\-yyyy"/>
    <numFmt numFmtId="166" formatCode="&quot;€&quot;\ 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8"/>
      <color indexed="72"/>
      <name val="Verdana"/>
      <family val="2"/>
    </font>
    <font>
      <sz val="8"/>
      <color theme="1"/>
      <name val="HelveticaNeue LT 45 Lt"/>
      <family val="2"/>
    </font>
    <font>
      <sz val="16"/>
      <color theme="1" tint="0.249977111117893"/>
      <name val="Calibri"/>
      <family val="2"/>
      <scheme val="minor"/>
    </font>
    <font>
      <sz val="9"/>
      <name val="Verdana"/>
      <family val="2"/>
    </font>
    <font>
      <b/>
      <sz val="14"/>
      <color theme="0" tint="-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8.5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theme="1" tint="0.2499465926084170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thick">
        <color theme="1" tint="0.24994659260841701"/>
      </right>
      <top style="medium">
        <color theme="1" tint="0.24994659260841701"/>
      </top>
      <bottom/>
      <diagonal/>
    </border>
    <border>
      <left style="thick">
        <color theme="1" tint="0.24994659260841701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medium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hair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ck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/>
      <top style="medium">
        <color theme="1" tint="0.24994659260841701"/>
      </top>
      <bottom/>
      <diagonal/>
    </border>
    <border>
      <left style="thick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/>
      <bottom style="hair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theme="1" tint="0.24994659260841701"/>
      </left>
      <right/>
      <top/>
      <bottom style="hair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/>
      <bottom style="thin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/>
      <diagonal/>
    </border>
    <border>
      <left style="thick">
        <color theme="1" tint="0.24994659260841701"/>
      </left>
      <right style="thin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hair">
        <color theme="1" tint="0.24994659260841701"/>
      </top>
      <bottom/>
      <diagonal/>
    </border>
    <border>
      <left style="thick">
        <color theme="1" tint="0.24994659260841701"/>
      </left>
      <right style="thick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ck">
        <color theme="1" tint="0.24994659260841701"/>
      </left>
      <right style="thick">
        <color theme="1" tint="0.24994659260841701"/>
      </right>
      <top/>
      <bottom/>
      <diagonal/>
    </border>
    <border>
      <left style="thick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</borders>
  <cellStyleXfs count="26">
    <xf numFmtId="0" fontId="0" fillId="0" borderId="0"/>
    <xf numFmtId="0" fontId="11" fillId="0" borderId="0"/>
    <xf numFmtId="0" fontId="3" fillId="2" borderId="1" applyNumberFormat="0" applyAlignment="0" applyProtection="0"/>
    <xf numFmtId="165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4" fontId="13" fillId="0" borderId="0" applyFont="0" applyFill="0" applyBorder="0" applyAlignment="0" applyProtection="0">
      <alignment horizontal="left" vertical="center"/>
    </xf>
    <xf numFmtId="164" fontId="11" fillId="0" borderId="0" applyFont="0" applyFill="0" applyBorder="0" applyAlignment="0" applyProtection="0"/>
    <xf numFmtId="0" fontId="1" fillId="0" borderId="0"/>
    <xf numFmtId="0" fontId="13" fillId="0" borderId="0" applyFont="0" applyFill="0" applyBorder="0" applyAlignment="0" applyProtection="0">
      <alignment vertical="center"/>
    </xf>
    <xf numFmtId="0" fontId="12" fillId="0" borderId="0"/>
    <xf numFmtId="0" fontId="11" fillId="0" borderId="0"/>
    <xf numFmtId="0" fontId="12" fillId="0" borderId="0"/>
    <xf numFmtId="0" fontId="13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0" fontId="12" fillId="0" borderId="0"/>
    <xf numFmtId="0" fontId="14" fillId="0" borderId="0"/>
    <xf numFmtId="0" fontId="2" fillId="2" borderId="2" applyNumberFormat="0" applyAlignment="0" applyProtection="0"/>
    <xf numFmtId="0" fontId="16" fillId="0" borderId="0"/>
  </cellStyleXfs>
  <cellXfs count="2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166" fontId="8" fillId="0" borderId="16" xfId="0" applyNumberFormat="1" applyFont="1" applyBorder="1" applyAlignment="1">
      <alignment horizontal="left"/>
    </xf>
    <xf numFmtId="0" fontId="8" fillId="0" borderId="16" xfId="0" applyFont="1" applyBorder="1"/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66" fontId="8" fillId="0" borderId="13" xfId="0" applyNumberFormat="1" applyFont="1" applyBorder="1" applyAlignment="1">
      <alignment horizontal="left"/>
    </xf>
    <xf numFmtId="0" fontId="8" fillId="0" borderId="13" xfId="0" applyFont="1" applyBorder="1"/>
    <xf numFmtId="0" fontId="8" fillId="0" borderId="12" xfId="0" applyFont="1" applyBorder="1" applyAlignment="1">
      <alignment horizontal="left"/>
    </xf>
    <xf numFmtId="0" fontId="5" fillId="0" borderId="0" xfId="0" applyFont="1"/>
    <xf numFmtId="0" fontId="15" fillId="0" borderId="0" xfId="0" applyFont="1" applyAlignment="1">
      <alignment vertical="center"/>
    </xf>
    <xf numFmtId="166" fontId="8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5" fillId="3" borderId="5" xfId="1" applyFont="1" applyFill="1" applyBorder="1" applyAlignment="1">
      <alignment vertical="top"/>
    </xf>
    <xf numFmtId="0" fontId="5" fillId="3" borderId="3" xfId="1" applyFont="1" applyFill="1" applyBorder="1" applyAlignment="1">
      <alignment vertical="top"/>
    </xf>
    <xf numFmtId="0" fontId="8" fillId="0" borderId="22" xfId="0" applyFont="1" applyBorder="1" applyAlignment="1">
      <alignment horizontal="left"/>
    </xf>
    <xf numFmtId="0" fontId="8" fillId="0" borderId="23" xfId="0" applyFont="1" applyBorder="1"/>
    <xf numFmtId="166" fontId="8" fillId="0" borderId="23" xfId="0" applyNumberFormat="1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6" fontId="6" fillId="4" borderId="10" xfId="0" applyNumberFormat="1" applyFont="1" applyFill="1" applyBorder="1" applyAlignment="1">
      <alignment horizontal="left" vertical="center"/>
    </xf>
    <xf numFmtId="0" fontId="9" fillId="5" borderId="4" xfId="0" applyFont="1" applyFill="1" applyBorder="1"/>
    <xf numFmtId="0" fontId="9" fillId="5" borderId="9" xfId="0" applyFont="1" applyFill="1" applyBorder="1" applyAlignment="1">
      <alignment horizontal="left"/>
    </xf>
    <xf numFmtId="0" fontId="9" fillId="5" borderId="10" xfId="0" applyFont="1" applyFill="1" applyBorder="1"/>
    <xf numFmtId="166" fontId="9" fillId="5" borderId="0" xfId="0" applyNumberFormat="1" applyFont="1" applyFill="1" applyAlignment="1">
      <alignment horizontal="left"/>
    </xf>
    <xf numFmtId="0" fontId="9" fillId="5" borderId="5" xfId="0" applyFont="1" applyFill="1" applyBorder="1"/>
    <xf numFmtId="0" fontId="9" fillId="5" borderId="10" xfId="0" applyFont="1" applyFill="1" applyBorder="1" applyAlignment="1">
      <alignment horizontal="left"/>
    </xf>
    <xf numFmtId="166" fontId="5" fillId="0" borderId="13" xfId="0" applyNumberFormat="1" applyFont="1" applyBorder="1"/>
    <xf numFmtId="166" fontId="5" fillId="0" borderId="14" xfId="0" applyNumberFormat="1" applyFont="1" applyBorder="1"/>
    <xf numFmtId="166" fontId="5" fillId="0" borderId="16" xfId="0" applyNumberFormat="1" applyFont="1" applyBorder="1"/>
    <xf numFmtId="166" fontId="5" fillId="0" borderId="17" xfId="0" applyNumberFormat="1" applyFont="1" applyBorder="1"/>
    <xf numFmtId="166" fontId="5" fillId="0" borderId="23" xfId="0" applyNumberFormat="1" applyFont="1" applyBorder="1"/>
    <xf numFmtId="166" fontId="5" fillId="0" borderId="24" xfId="0" applyNumberFormat="1" applyFont="1" applyBorder="1"/>
    <xf numFmtId="166" fontId="5" fillId="0" borderId="28" xfId="0" applyNumberFormat="1" applyFont="1" applyBorder="1"/>
    <xf numFmtId="166" fontId="5" fillId="0" borderId="29" xfId="0" applyNumberFormat="1" applyFont="1" applyBorder="1"/>
    <xf numFmtId="166" fontId="5" fillId="0" borderId="30" xfId="0" applyNumberFormat="1" applyFont="1" applyBorder="1"/>
    <xf numFmtId="0" fontId="10" fillId="7" borderId="20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66" fontId="18" fillId="0" borderId="48" xfId="0" applyNumberFormat="1" applyFont="1" applyBorder="1" applyAlignment="1">
      <alignment horizontal="left"/>
    </xf>
    <xf numFmtId="8" fontId="18" fillId="0" borderId="47" xfId="0" applyNumberFormat="1" applyFont="1" applyBorder="1" applyAlignment="1">
      <alignment horizontal="left"/>
    </xf>
    <xf numFmtId="166" fontId="9" fillId="0" borderId="52" xfId="0" applyNumberFormat="1" applyFont="1" applyBorder="1"/>
    <xf numFmtId="166" fontId="9" fillId="0" borderId="53" xfId="0" applyNumberFormat="1" applyFont="1" applyBorder="1"/>
    <xf numFmtId="166" fontId="9" fillId="0" borderId="37" xfId="0" applyNumberFormat="1" applyFont="1" applyBorder="1" applyAlignment="1">
      <alignment vertical="center"/>
    </xf>
    <xf numFmtId="0" fontId="9" fillId="11" borderId="4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vertical="top"/>
    </xf>
    <xf numFmtId="0" fontId="8" fillId="0" borderId="54" xfId="0" applyFont="1" applyBorder="1" applyAlignment="1">
      <alignment horizontal="left"/>
    </xf>
    <xf numFmtId="0" fontId="8" fillId="0" borderId="20" xfId="0" applyFont="1" applyBorder="1"/>
    <xf numFmtId="166" fontId="8" fillId="0" borderId="20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9" fillId="11" borderId="42" xfId="0" applyFont="1" applyFill="1" applyBorder="1" applyAlignment="1">
      <alignment horizontal="left"/>
    </xf>
    <xf numFmtId="0" fontId="8" fillId="6" borderId="33" xfId="0" applyFont="1" applyFill="1" applyBorder="1" applyAlignment="1">
      <alignment horizontal="left"/>
    </xf>
    <xf numFmtId="0" fontId="7" fillId="3" borderId="0" xfId="0" applyFont="1" applyFill="1" applyAlignment="1">
      <alignment horizontal="left" vertical="top"/>
    </xf>
    <xf numFmtId="166" fontId="8" fillId="0" borderId="25" xfId="0" applyNumberFormat="1" applyFont="1" applyBorder="1" applyAlignment="1">
      <alignment horizontal="left"/>
    </xf>
    <xf numFmtId="0" fontId="8" fillId="6" borderId="34" xfId="0" applyFont="1" applyFill="1" applyBorder="1" applyAlignment="1">
      <alignment horizontal="left"/>
    </xf>
    <xf numFmtId="0" fontId="8" fillId="6" borderId="35" xfId="0" applyFont="1" applyFill="1" applyBorder="1" applyAlignment="1">
      <alignment horizontal="left"/>
    </xf>
    <xf numFmtId="0" fontId="17" fillId="3" borderId="31" xfId="0" applyFont="1" applyFill="1" applyBorder="1" applyAlignment="1">
      <alignment horizontal="left" vertical="center"/>
    </xf>
    <xf numFmtId="166" fontId="9" fillId="0" borderId="51" xfId="0" applyNumberFormat="1" applyFont="1" applyBorder="1" applyAlignment="1">
      <alignment horizontal="left"/>
    </xf>
    <xf numFmtId="166" fontId="9" fillId="0" borderId="36" xfId="0" applyNumberFormat="1" applyFont="1" applyBorder="1" applyAlignment="1">
      <alignment horizontal="left" vertical="center"/>
    </xf>
    <xf numFmtId="166" fontId="8" fillId="0" borderId="18" xfId="0" applyNumberFormat="1" applyFont="1" applyBorder="1" applyAlignment="1">
      <alignment horizontal="left"/>
    </xf>
    <xf numFmtId="166" fontId="8" fillId="0" borderId="55" xfId="0" applyNumberFormat="1" applyFont="1" applyBorder="1" applyAlignment="1">
      <alignment horizontal="left"/>
    </xf>
    <xf numFmtId="166" fontId="5" fillId="0" borderId="56" xfId="0" applyNumberFormat="1" applyFont="1" applyBorder="1"/>
    <xf numFmtId="166" fontId="5" fillId="0" borderId="57" xfId="0" applyNumberFormat="1" applyFont="1" applyBorder="1"/>
    <xf numFmtId="166" fontId="5" fillId="0" borderId="58" xfId="0" applyNumberFormat="1" applyFont="1" applyBorder="1"/>
    <xf numFmtId="10" fontId="8" fillId="0" borderId="59" xfId="0" applyNumberFormat="1" applyFont="1" applyBorder="1" applyAlignment="1">
      <alignment horizontal="center"/>
    </xf>
    <xf numFmtId="166" fontId="8" fillId="0" borderId="26" xfId="0" applyNumberFormat="1" applyFont="1" applyBorder="1" applyAlignment="1">
      <alignment horizontal="left"/>
    </xf>
    <xf numFmtId="166" fontId="8" fillId="0" borderId="27" xfId="0" applyNumberFormat="1" applyFont="1" applyBorder="1" applyAlignment="1">
      <alignment horizontal="left"/>
    </xf>
    <xf numFmtId="0" fontId="20" fillId="3" borderId="0" xfId="0" applyFont="1" applyFill="1"/>
    <xf numFmtId="0" fontId="5" fillId="12" borderId="0" xfId="0" applyFont="1" applyFill="1"/>
    <xf numFmtId="0" fontId="20" fillId="3" borderId="0" xfId="0" applyFont="1" applyFill="1" applyAlignment="1">
      <alignment horizontal="left"/>
    </xf>
    <xf numFmtId="0" fontId="20" fillId="12" borderId="0" xfId="0" applyFont="1" applyFill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57" xfId="0" applyFont="1" applyBorder="1"/>
    <xf numFmtId="166" fontId="8" fillId="0" borderId="57" xfId="0" applyNumberFormat="1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166" fontId="8" fillId="0" borderId="61" xfId="0" applyNumberFormat="1" applyFont="1" applyBorder="1" applyAlignment="1">
      <alignment horizontal="left"/>
    </xf>
    <xf numFmtId="0" fontId="8" fillId="6" borderId="62" xfId="0" applyFont="1" applyFill="1" applyBorder="1" applyAlignment="1">
      <alignment horizontal="left"/>
    </xf>
    <xf numFmtId="166" fontId="9" fillId="5" borderId="10" xfId="0" applyNumberFormat="1" applyFont="1" applyFill="1" applyBorder="1" applyAlignment="1">
      <alignment horizontal="left"/>
    </xf>
    <xf numFmtId="0" fontId="9" fillId="5" borderId="11" xfId="0" applyFont="1" applyFill="1" applyBorder="1"/>
    <xf numFmtId="0" fontId="8" fillId="0" borderId="55" xfId="0" applyFont="1" applyBorder="1" applyAlignment="1">
      <alignment horizontal="left"/>
    </xf>
    <xf numFmtId="0" fontId="8" fillId="6" borderId="63" xfId="0" applyFont="1" applyFill="1" applyBorder="1" applyAlignment="1">
      <alignment horizontal="left"/>
    </xf>
    <xf numFmtId="166" fontId="5" fillId="0" borderId="31" xfId="0" applyNumberFormat="1" applyFont="1" applyBorder="1"/>
    <xf numFmtId="166" fontId="5" fillId="0" borderId="20" xfId="0" applyNumberFormat="1" applyFont="1" applyBorder="1"/>
    <xf numFmtId="166" fontId="5" fillId="0" borderId="21" xfId="0" applyNumberFormat="1" applyFont="1" applyBorder="1"/>
    <xf numFmtId="0" fontId="8" fillId="0" borderId="64" xfId="0" applyFont="1" applyBorder="1" applyAlignment="1">
      <alignment horizontal="left"/>
    </xf>
    <xf numFmtId="0" fontId="8" fillId="0" borderId="65" xfId="0" applyFont="1" applyBorder="1"/>
    <xf numFmtId="166" fontId="8" fillId="0" borderId="65" xfId="0" applyNumberFormat="1" applyFont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166" fontId="8" fillId="0" borderId="66" xfId="0" applyNumberFormat="1" applyFont="1" applyBorder="1" applyAlignment="1">
      <alignment horizontal="left"/>
    </xf>
    <xf numFmtId="166" fontId="5" fillId="0" borderId="67" xfId="0" applyNumberFormat="1" applyFont="1" applyBorder="1"/>
    <xf numFmtId="166" fontId="5" fillId="0" borderId="65" xfId="0" applyNumberFormat="1" applyFont="1" applyBorder="1"/>
    <xf numFmtId="166" fontId="5" fillId="0" borderId="68" xfId="0" applyNumberFormat="1" applyFont="1" applyBorder="1"/>
    <xf numFmtId="0" fontId="9" fillId="0" borderId="54" xfId="0" applyFont="1" applyBorder="1" applyAlignment="1">
      <alignment horizontal="left" vertical="top"/>
    </xf>
    <xf numFmtId="0" fontId="9" fillId="0" borderId="20" xfId="0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166" fontId="9" fillId="0" borderId="20" xfId="0" applyNumberFormat="1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6" borderId="69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166" fontId="6" fillId="4" borderId="4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vertical="center"/>
    </xf>
    <xf numFmtId="0" fontId="8" fillId="0" borderId="70" xfId="0" applyFont="1" applyBorder="1" applyAlignment="1">
      <alignment horizontal="left"/>
    </xf>
    <xf numFmtId="0" fontId="8" fillId="0" borderId="71" xfId="0" applyFont="1" applyBorder="1"/>
    <xf numFmtId="166" fontId="8" fillId="0" borderId="71" xfId="0" applyNumberFormat="1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8" fillId="0" borderId="72" xfId="0" applyFont="1" applyBorder="1" applyAlignment="1">
      <alignment horizontal="left"/>
    </xf>
    <xf numFmtId="166" fontId="8" fillId="0" borderId="72" xfId="0" applyNumberFormat="1" applyFont="1" applyBorder="1" applyAlignment="1">
      <alignment horizontal="left"/>
    </xf>
    <xf numFmtId="0" fontId="8" fillId="6" borderId="73" xfId="0" applyFont="1" applyFill="1" applyBorder="1" applyAlignment="1">
      <alignment horizontal="left"/>
    </xf>
    <xf numFmtId="166" fontId="5" fillId="0" borderId="74" xfId="0" applyNumberFormat="1" applyFont="1" applyBorder="1"/>
    <xf numFmtId="166" fontId="5" fillId="0" borderId="71" xfId="0" applyNumberFormat="1" applyFont="1" applyBorder="1"/>
    <xf numFmtId="166" fontId="5" fillId="0" borderId="75" xfId="0" applyNumberFormat="1" applyFont="1" applyBorder="1"/>
    <xf numFmtId="166" fontId="18" fillId="0" borderId="59" xfId="0" applyNumberFormat="1" applyFont="1" applyBorder="1" applyAlignment="1">
      <alignment horizontal="left"/>
    </xf>
    <xf numFmtId="166" fontId="18" fillId="0" borderId="79" xfId="0" applyNumberFormat="1" applyFont="1" applyBorder="1" applyAlignment="1">
      <alignment horizontal="left"/>
    </xf>
    <xf numFmtId="166" fontId="18" fillId="0" borderId="82" xfId="0" applyNumberFormat="1" applyFont="1" applyBorder="1" applyAlignment="1">
      <alignment horizontal="left"/>
    </xf>
    <xf numFmtId="166" fontId="18" fillId="0" borderId="83" xfId="0" applyNumberFormat="1" applyFont="1" applyBorder="1" applyAlignment="1">
      <alignment horizontal="left"/>
    </xf>
    <xf numFmtId="8" fontId="18" fillId="13" borderId="76" xfId="0" applyNumberFormat="1" applyFont="1" applyFill="1" applyBorder="1" applyAlignment="1">
      <alignment horizontal="left"/>
    </xf>
    <xf numFmtId="8" fontId="18" fillId="13" borderId="59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66" fontId="18" fillId="0" borderId="0" xfId="0" applyNumberFormat="1" applyFont="1" applyBorder="1" applyAlignment="1">
      <alignment horizontal="left"/>
    </xf>
    <xf numFmtId="8" fontId="18" fillId="0" borderId="0" xfId="0" applyNumberFormat="1" applyFont="1" applyBorder="1" applyAlignment="1">
      <alignment horizontal="left"/>
    </xf>
    <xf numFmtId="8" fontId="18" fillId="13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7" fillId="4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21" fillId="13" borderId="9" xfId="0" applyFont="1" applyFill="1" applyBorder="1" applyAlignment="1">
      <alignment horizontal="left"/>
    </xf>
    <xf numFmtId="0" fontId="21" fillId="13" borderId="10" xfId="0" applyFont="1" applyFill="1" applyBorder="1" applyAlignment="1">
      <alignment horizontal="left"/>
    </xf>
    <xf numFmtId="0" fontId="21" fillId="13" borderId="1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5" fillId="3" borderId="19" xfId="1" applyFont="1" applyFill="1" applyBorder="1" applyAlignment="1">
      <alignment horizontal="left" vertical="top"/>
    </xf>
    <xf numFmtId="0" fontId="5" fillId="3" borderId="4" xfId="1" applyFont="1" applyFill="1" applyBorder="1" applyAlignment="1">
      <alignment horizontal="left" vertical="top"/>
    </xf>
    <xf numFmtId="0" fontId="5" fillId="3" borderId="18" xfId="1" applyFont="1" applyFill="1" applyBorder="1" applyAlignment="1">
      <alignment horizontal="left" vertical="top"/>
    </xf>
    <xf numFmtId="0" fontId="7" fillId="3" borderId="32" xfId="1" applyFont="1" applyFill="1" applyBorder="1" applyAlignment="1">
      <alignment horizontal="left" vertical="top"/>
    </xf>
    <xf numFmtId="0" fontId="7" fillId="3" borderId="10" xfId="1" applyFont="1" applyFill="1" applyBorder="1" applyAlignment="1">
      <alignment horizontal="left" vertical="top"/>
    </xf>
    <xf numFmtId="0" fontId="7" fillId="3" borderId="11" xfId="1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11" borderId="49" xfId="0" applyFont="1" applyFill="1" applyBorder="1" applyAlignment="1">
      <alignment horizontal="left" vertical="top"/>
    </xf>
    <xf numFmtId="0" fontId="9" fillId="11" borderId="50" xfId="0" applyFont="1" applyFill="1" applyBorder="1" applyAlignment="1">
      <alignment horizontal="left" vertical="top"/>
    </xf>
    <xf numFmtId="0" fontId="9" fillId="11" borderId="6" xfId="0" applyFont="1" applyFill="1" applyBorder="1" applyAlignment="1">
      <alignment horizontal="left" vertical="top"/>
    </xf>
    <xf numFmtId="0" fontId="9" fillId="11" borderId="8" xfId="0" applyFont="1" applyFill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9" fillId="0" borderId="7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7" fillId="4" borderId="38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left"/>
    </xf>
    <xf numFmtId="0" fontId="7" fillId="4" borderId="40" xfId="0" applyFont="1" applyFill="1" applyBorder="1" applyAlignment="1">
      <alignment horizontal="left"/>
    </xf>
    <xf numFmtId="0" fontId="7" fillId="3" borderId="77" xfId="0" applyFont="1" applyFill="1" applyBorder="1" applyAlignment="1">
      <alignment horizontal="left" vertical="center"/>
    </xf>
    <xf numFmtId="0" fontId="7" fillId="3" borderId="78" xfId="0" applyFont="1" applyFill="1" applyBorder="1" applyAlignment="1">
      <alignment horizontal="left" vertical="center"/>
    </xf>
    <xf numFmtId="0" fontId="7" fillId="3" borderId="80" xfId="0" applyFont="1" applyFill="1" applyBorder="1" applyAlignment="1">
      <alignment horizontal="left" vertical="center"/>
    </xf>
    <xf numFmtId="0" fontId="7" fillId="3" borderId="81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11" borderId="38" xfId="0" applyFont="1" applyFill="1" applyBorder="1" applyAlignment="1">
      <alignment horizontal="left"/>
    </xf>
    <xf numFmtId="0" fontId="9" fillId="11" borderId="40" xfId="0" applyFont="1" applyFill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9" fillId="11" borderId="41" xfId="0" applyFont="1" applyFill="1" applyBorder="1" applyAlignment="1">
      <alignment horizontal="left"/>
    </xf>
    <xf numFmtId="0" fontId="9" fillId="11" borderId="43" xfId="0" applyFont="1" applyFill="1" applyBorder="1" applyAlignment="1">
      <alignment horizontal="left"/>
    </xf>
    <xf numFmtId="10" fontId="4" fillId="0" borderId="42" xfId="0" applyNumberFormat="1" applyFont="1" applyBorder="1" applyAlignment="1">
      <alignment horizontal="left"/>
    </xf>
    <xf numFmtId="10" fontId="4" fillId="0" borderId="43" xfId="0" applyNumberFormat="1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4" borderId="44" xfId="0" applyFont="1" applyFill="1" applyBorder="1" applyAlignment="1">
      <alignment horizontal="left"/>
    </xf>
    <xf numFmtId="0" fontId="7" fillId="4" borderId="45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</cellXfs>
  <cellStyles count="26">
    <cellStyle name="Berekening 2" xfId="2"/>
    <cellStyle name="Datum" xfId="3"/>
    <cellStyle name="Datum 2" xfId="4"/>
    <cellStyle name="Datum 2 2" xfId="5"/>
    <cellStyle name="Datum 3" xfId="6"/>
    <cellStyle name="Datum 3 2" xfId="7"/>
    <cellStyle name="Datum 4" xfId="8"/>
    <cellStyle name="Datum 4 2" xfId="9"/>
    <cellStyle name="Datum 5" xfId="10"/>
    <cellStyle name="Datum 5 2" xfId="11"/>
    <cellStyle name="Datum 6" xfId="12"/>
    <cellStyle name="Datum 6 2" xfId="13"/>
    <cellStyle name="Euro" xfId="14"/>
    <cellStyle name="Normaal 2" xfId="15"/>
    <cellStyle name="Normaal 3" xfId="16"/>
    <cellStyle name="Normal 2" xfId="17"/>
    <cellStyle name="Normal 3" xfId="18"/>
    <cellStyle name="Normal 4" xfId="19"/>
    <cellStyle name="Standaard" xfId="0" builtinId="0"/>
    <cellStyle name="Standaard 2" xfId="20"/>
    <cellStyle name="Standaard 2 2" xfId="21"/>
    <cellStyle name="Standaard 3" xfId="22"/>
    <cellStyle name="Standaard 4" xfId="23"/>
    <cellStyle name="Standaard 5" xfId="1"/>
    <cellStyle name="Standaard 6" xfId="25"/>
    <cellStyle name="Uitvoer 2" xfId="24"/>
  </cellStyles>
  <dxfs count="20"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>
                <a:solidFill>
                  <a:schemeClr val="tx1">
                    <a:lumMod val="75000"/>
                    <a:lumOff val="25000"/>
                  </a:schemeClr>
                </a:solidFill>
              </a:rPr>
              <a:t>Kosten MJRO 50 jaar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KOSTEN</c:v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'MJRO - 50'!$P$106:$BM$106</c:f>
              <c:numCache>
                <c:formatCode>"€"\ #,##0.00</c:formatCode>
                <c:ptCount val="50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183.4</c:v>
                </c:pt>
                <c:pt idx="6">
                  <c:v>9</c:v>
                </c:pt>
                <c:pt idx="7">
                  <c:v>58.25</c:v>
                </c:pt>
                <c:pt idx="8">
                  <c:v>8</c:v>
                </c:pt>
                <c:pt idx="9">
                  <c:v>9</c:v>
                </c:pt>
                <c:pt idx="10">
                  <c:v>184.4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57.25</c:v>
                </c:pt>
                <c:pt idx="15">
                  <c:v>198.9</c:v>
                </c:pt>
                <c:pt idx="16">
                  <c:v>7</c:v>
                </c:pt>
                <c:pt idx="17">
                  <c:v>7</c:v>
                </c:pt>
                <c:pt idx="18">
                  <c:v>27</c:v>
                </c:pt>
                <c:pt idx="19">
                  <c:v>7</c:v>
                </c:pt>
                <c:pt idx="20">
                  <c:v>184.4</c:v>
                </c:pt>
                <c:pt idx="21">
                  <c:v>59.25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217.9</c:v>
                </c:pt>
                <c:pt idx="26">
                  <c:v>7</c:v>
                </c:pt>
                <c:pt idx="27">
                  <c:v>8</c:v>
                </c:pt>
                <c:pt idx="28">
                  <c:v>57.25</c:v>
                </c:pt>
                <c:pt idx="29">
                  <c:v>7</c:v>
                </c:pt>
                <c:pt idx="30">
                  <c:v>323.8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233.65000000000003</c:v>
                </c:pt>
                <c:pt idx="36">
                  <c:v>27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184.4</c:v>
                </c:pt>
                <c:pt idx="41">
                  <c:v>7</c:v>
                </c:pt>
                <c:pt idx="42">
                  <c:v>59.25</c:v>
                </c:pt>
                <c:pt idx="43">
                  <c:v>7</c:v>
                </c:pt>
                <c:pt idx="44">
                  <c:v>7</c:v>
                </c:pt>
                <c:pt idx="45">
                  <c:v>199.9</c:v>
                </c:pt>
                <c:pt idx="46">
                  <c:v>7</c:v>
                </c:pt>
                <c:pt idx="47">
                  <c:v>7</c:v>
                </c:pt>
                <c:pt idx="48">
                  <c:v>8</c:v>
                </c:pt>
                <c:pt idx="49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D2-45EE-A510-D523FC8D6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64592"/>
        <c:axId val="148861456"/>
      </c:lineChart>
      <c:catAx>
        <c:axId val="148864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nl-NL"/>
          </a:p>
        </c:txPr>
        <c:crossAx val="148861456"/>
        <c:crosses val="autoZero"/>
        <c:auto val="1"/>
        <c:lblAlgn val="ctr"/>
        <c:lblOffset val="100"/>
        <c:noMultiLvlLbl val="0"/>
      </c:catAx>
      <c:valAx>
        <c:axId val="148861456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50000"/>
                </a:schemeClr>
              </a:solidFill>
            </a:ln>
          </c:spPr>
        </c:majorGridlines>
        <c:numFmt formatCode="&quot;€&quot;\ #,##0.00" sourceLinked="1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nl-NL"/>
          </a:p>
        </c:txPr>
        <c:crossAx val="148864592"/>
        <c:crosses val="autoZero"/>
        <c:crossBetween val="between"/>
      </c:valAx>
      <c:spPr>
        <a:ln>
          <a:solidFill>
            <a:schemeClr val="accent6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115</xdr:row>
      <xdr:rowOff>114300</xdr:rowOff>
    </xdr:from>
    <xdr:to>
      <xdr:col>8</xdr:col>
      <xdr:colOff>19050</xdr:colOff>
      <xdr:row>142</xdr:row>
      <xdr:rowOff>123825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workbookViewId="0">
      <selection activeCell="C36" sqref="C36"/>
    </sheetView>
  </sheetViews>
  <sheetFormatPr defaultColWidth="9.140625" defaultRowHeight="12.75"/>
  <cols>
    <col min="1" max="1" width="9.140625" style="1"/>
    <col min="2" max="2" width="2.5703125" style="2" customWidth="1"/>
    <col min="3" max="3" width="59.5703125" style="1" bestFit="1" customWidth="1"/>
    <col min="4" max="4" width="121.5703125" style="1" bestFit="1" customWidth="1"/>
    <col min="5" max="16384" width="9.140625" style="1"/>
  </cols>
  <sheetData>
    <row r="3" spans="2:4">
      <c r="B3" s="84"/>
      <c r="C3" s="82" t="s">
        <v>178</v>
      </c>
      <c r="D3" s="82" t="s">
        <v>179</v>
      </c>
    </row>
    <row r="4" spans="2:4">
      <c r="B4" s="85" t="s">
        <v>180</v>
      </c>
      <c r="C4" s="83"/>
      <c r="D4" s="83"/>
    </row>
    <row r="5" spans="2:4">
      <c r="B5" s="2">
        <v>1</v>
      </c>
      <c r="C5" s="1" t="s">
        <v>181</v>
      </c>
      <c r="D5" s="1" t="s">
        <v>182</v>
      </c>
    </row>
    <row r="6" spans="2:4">
      <c r="B6" s="2">
        <v>2</v>
      </c>
      <c r="C6" s="1" t="s">
        <v>183</v>
      </c>
      <c r="D6" s="1" t="s">
        <v>184</v>
      </c>
    </row>
    <row r="7" spans="2:4">
      <c r="B7" s="2">
        <v>3</v>
      </c>
      <c r="C7" s="1" t="s">
        <v>185</v>
      </c>
      <c r="D7" s="1" t="s">
        <v>186</v>
      </c>
    </row>
    <row r="8" spans="2:4">
      <c r="B8" s="2">
        <v>4</v>
      </c>
      <c r="C8" s="1" t="s">
        <v>187</v>
      </c>
      <c r="D8" s="1" t="s">
        <v>188</v>
      </c>
    </row>
    <row r="9" spans="2:4">
      <c r="B9" s="2">
        <v>5</v>
      </c>
      <c r="C9" s="1" t="s">
        <v>189</v>
      </c>
      <c r="D9" s="1" t="s">
        <v>190</v>
      </c>
    </row>
    <row r="10" spans="2:4">
      <c r="B10" s="2">
        <v>6</v>
      </c>
      <c r="C10" s="1" t="s">
        <v>191</v>
      </c>
      <c r="D10" s="1" t="s">
        <v>192</v>
      </c>
    </row>
    <row r="11" spans="2:4">
      <c r="B11" s="85" t="s">
        <v>193</v>
      </c>
      <c r="C11" s="83"/>
      <c r="D11" s="83"/>
    </row>
    <row r="12" spans="2:4">
      <c r="B12" s="2">
        <v>1</v>
      </c>
      <c r="C12" s="1" t="s">
        <v>194</v>
      </c>
    </row>
    <row r="13" spans="2:4">
      <c r="B13" s="85" t="s">
        <v>195</v>
      </c>
      <c r="C13" s="83"/>
      <c r="D13" s="83"/>
    </row>
    <row r="14" spans="2:4">
      <c r="B14" s="2">
        <v>1</v>
      </c>
      <c r="C14" s="1" t="s">
        <v>196</v>
      </c>
      <c r="D14" s="1" t="s">
        <v>197</v>
      </c>
    </row>
    <row r="15" spans="2:4">
      <c r="B15" s="2">
        <v>2</v>
      </c>
      <c r="C15" s="1" t="s">
        <v>198</v>
      </c>
      <c r="D15" s="1" t="s">
        <v>199</v>
      </c>
    </row>
    <row r="16" spans="2:4">
      <c r="B16" s="2">
        <v>3</v>
      </c>
      <c r="C16" s="1" t="s">
        <v>200</v>
      </c>
      <c r="D16" s="1" t="s">
        <v>201</v>
      </c>
    </row>
    <row r="17" spans="2:4">
      <c r="B17" s="2">
        <v>4</v>
      </c>
      <c r="C17" s="1" t="s">
        <v>202</v>
      </c>
      <c r="D17" s="1" t="s">
        <v>203</v>
      </c>
    </row>
    <row r="18" spans="2:4">
      <c r="B18" s="2">
        <v>5</v>
      </c>
      <c r="C18" s="1" t="s">
        <v>204</v>
      </c>
      <c r="D18" s="1" t="s">
        <v>205</v>
      </c>
    </row>
    <row r="19" spans="2:4">
      <c r="B19" s="85" t="s">
        <v>206</v>
      </c>
      <c r="C19" s="83"/>
      <c r="D19" s="83"/>
    </row>
    <row r="20" spans="2:4">
      <c r="B20" s="2">
        <v>1</v>
      </c>
      <c r="C20" s="1" t="s">
        <v>207</v>
      </c>
      <c r="D20" s="1" t="s">
        <v>208</v>
      </c>
    </row>
    <row r="21" spans="2:4">
      <c r="B21" s="2">
        <v>2</v>
      </c>
      <c r="C21" s="1" t="s">
        <v>209</v>
      </c>
      <c r="D21" s="1" t="s">
        <v>210</v>
      </c>
    </row>
    <row r="22" spans="2:4">
      <c r="B22" s="2">
        <v>3</v>
      </c>
      <c r="C22" s="1" t="s">
        <v>211</v>
      </c>
      <c r="D22" s="1" t="s">
        <v>212</v>
      </c>
    </row>
    <row r="23" spans="2:4">
      <c r="B23" s="85" t="s">
        <v>213</v>
      </c>
      <c r="C23" s="83"/>
      <c r="D23" s="83"/>
    </row>
    <row r="24" spans="2:4">
      <c r="B24" s="2">
        <v>1</v>
      </c>
      <c r="C24" s="1" t="s">
        <v>214</v>
      </c>
      <c r="D24" s="1" t="s">
        <v>215</v>
      </c>
    </row>
    <row r="25" spans="2:4">
      <c r="B25" s="2">
        <v>2</v>
      </c>
      <c r="C25" s="1" t="s">
        <v>216</v>
      </c>
      <c r="D25" s="1" t="s">
        <v>217</v>
      </c>
    </row>
    <row r="26" spans="2:4">
      <c r="B26" s="2">
        <v>3</v>
      </c>
      <c r="C26" s="1" t="s">
        <v>218</v>
      </c>
      <c r="D26" s="1" t="s">
        <v>219</v>
      </c>
    </row>
    <row r="27" spans="2:4">
      <c r="B27" s="2">
        <v>4</v>
      </c>
      <c r="C27" s="1" t="s">
        <v>220</v>
      </c>
      <c r="D27" s="1" t="s">
        <v>221</v>
      </c>
    </row>
    <row r="28" spans="2:4">
      <c r="B28" s="85" t="s">
        <v>222</v>
      </c>
      <c r="C28" s="83"/>
      <c r="D28" s="83"/>
    </row>
    <row r="29" spans="2:4">
      <c r="B29" s="2">
        <v>1</v>
      </c>
      <c r="C29" s="1" t="s">
        <v>223</v>
      </c>
      <c r="D29" s="1" t="s">
        <v>224</v>
      </c>
    </row>
    <row r="30" spans="2:4">
      <c r="B30" s="85" t="s">
        <v>225</v>
      </c>
      <c r="C30" s="83"/>
      <c r="D30" s="83"/>
    </row>
    <row r="31" spans="2:4">
      <c r="B31" s="2">
        <v>1</v>
      </c>
      <c r="C31" s="1" t="s">
        <v>226</v>
      </c>
      <c r="D31" s="1" t="s">
        <v>227</v>
      </c>
    </row>
    <row r="32" spans="2:4">
      <c r="B32" s="2">
        <v>2</v>
      </c>
      <c r="C32" s="1" t="s">
        <v>228</v>
      </c>
      <c r="D32" s="1" t="s">
        <v>229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tabSelected="1" zoomScaleNormal="100" zoomScaleSheetLayoutView="80" workbookViewId="0">
      <selection activeCell="G16" sqref="G16"/>
    </sheetView>
  </sheetViews>
  <sheetFormatPr defaultColWidth="9.140625" defaultRowHeight="12.75"/>
  <cols>
    <col min="1" max="1" width="4" style="13" bestFit="1" customWidth="1"/>
    <col min="2" max="2" width="3.140625" style="13" customWidth="1"/>
    <col min="3" max="3" width="11.5703125" style="4" bestFit="1" customWidth="1"/>
    <col min="4" max="4" width="28.140625" style="3" customWidth="1"/>
    <col min="5" max="5" width="13.85546875" style="3" bestFit="1" customWidth="1"/>
    <col min="6" max="6" width="59.42578125" style="3" bestFit="1" customWidth="1"/>
    <col min="7" max="7" width="6.85546875" style="141" customWidth="1"/>
    <col min="8" max="8" width="9" style="141" customWidth="1"/>
    <col min="9" max="9" width="9" style="3" bestFit="1" customWidth="1"/>
    <col min="10" max="10" width="6.5703125" style="3" bestFit="1" customWidth="1"/>
    <col min="11" max="11" width="7.28515625" style="3" bestFit="1" customWidth="1"/>
    <col min="12" max="12" width="10.28515625" style="15" bestFit="1" customWidth="1"/>
    <col min="13" max="13" width="5.42578125" style="4" bestFit="1" customWidth="1"/>
    <col min="14" max="14" width="8.28515625" style="4" customWidth="1"/>
    <col min="15" max="15" width="10.28515625" style="4" bestFit="1" customWidth="1"/>
    <col min="16" max="16" width="12.42578125" style="4" customWidth="1"/>
    <col min="17" max="45" width="12.42578125" style="3" customWidth="1"/>
    <col min="46" max="65" width="12.42578125" style="3" bestFit="1" customWidth="1"/>
    <col min="66" max="16384" width="9.140625" style="3"/>
  </cols>
  <sheetData>
    <row r="1" spans="1:65" s="1" customFormat="1" ht="13.5" thickBot="1">
      <c r="A1" s="13"/>
      <c r="B1" s="13"/>
      <c r="C1" s="2"/>
      <c r="H1" s="145"/>
      <c r="L1" s="16"/>
      <c r="M1" s="2"/>
      <c r="N1" s="2"/>
      <c r="O1" s="2"/>
      <c r="P1" s="2"/>
    </row>
    <row r="2" spans="1:65" s="1" customFormat="1" ht="21.75" thickBot="1">
      <c r="A2" s="13"/>
      <c r="B2" s="13"/>
      <c r="C2" s="190" t="s">
        <v>166</v>
      </c>
      <c r="D2" s="191"/>
      <c r="E2" s="192"/>
      <c r="F2" s="193"/>
      <c r="G2" s="146"/>
      <c r="H2" s="146"/>
      <c r="L2" s="16"/>
      <c r="M2" s="2"/>
      <c r="N2" s="2"/>
      <c r="O2" s="2"/>
      <c r="P2" s="2"/>
    </row>
    <row r="3" spans="1:65" s="1" customFormat="1">
      <c r="A3" s="13"/>
      <c r="B3" s="13"/>
      <c r="C3" s="194" t="s">
        <v>167</v>
      </c>
      <c r="D3" s="195"/>
      <c r="E3" s="196" t="s">
        <v>291</v>
      </c>
      <c r="F3" s="197"/>
      <c r="G3" s="147"/>
      <c r="H3" s="147"/>
      <c r="L3" s="16"/>
      <c r="M3" s="2"/>
      <c r="N3" s="2"/>
      <c r="O3" s="2"/>
      <c r="P3" s="2"/>
    </row>
    <row r="4" spans="1:65" s="1" customFormat="1">
      <c r="A4" s="13"/>
      <c r="B4" s="13"/>
      <c r="C4" s="59" t="s">
        <v>289</v>
      </c>
      <c r="D4" s="65"/>
      <c r="E4" s="188">
        <v>2019</v>
      </c>
      <c r="F4" s="189"/>
      <c r="G4" s="147"/>
      <c r="H4" s="147"/>
      <c r="L4" s="16"/>
      <c r="M4" s="2"/>
      <c r="N4" s="2"/>
      <c r="O4" s="2"/>
      <c r="P4" s="2"/>
    </row>
    <row r="5" spans="1:65" s="1" customFormat="1" ht="3" customHeight="1">
      <c r="A5" s="13"/>
      <c r="B5" s="13"/>
      <c r="C5" s="198"/>
      <c r="D5" s="199"/>
      <c r="E5" s="199"/>
      <c r="F5" s="200"/>
      <c r="G5" s="148"/>
      <c r="H5" s="148"/>
      <c r="L5" s="16"/>
      <c r="M5" s="2"/>
      <c r="N5" s="2"/>
      <c r="O5" s="2"/>
      <c r="P5" s="2"/>
    </row>
    <row r="6" spans="1:65" s="1" customFormat="1">
      <c r="A6" s="13"/>
      <c r="B6" s="13"/>
      <c r="C6" s="201" t="s">
        <v>168</v>
      </c>
      <c r="D6" s="202"/>
      <c r="E6" s="205" t="s">
        <v>291</v>
      </c>
      <c r="F6" s="189"/>
      <c r="G6" s="147"/>
      <c r="H6" s="147"/>
      <c r="L6" s="16"/>
      <c r="M6" s="2"/>
      <c r="N6" s="2"/>
      <c r="O6" s="2"/>
      <c r="P6" s="2"/>
    </row>
    <row r="7" spans="1:65" s="1" customFormat="1">
      <c r="A7" s="13"/>
      <c r="B7" s="13"/>
      <c r="C7" s="201" t="s">
        <v>169</v>
      </c>
      <c r="D7" s="202"/>
      <c r="E7" s="205" t="s">
        <v>292</v>
      </c>
      <c r="F7" s="189"/>
      <c r="G7" s="147"/>
      <c r="H7" s="147"/>
      <c r="L7" s="16"/>
      <c r="M7" s="2"/>
      <c r="N7" s="2"/>
      <c r="O7" s="2"/>
      <c r="P7" s="2"/>
    </row>
    <row r="8" spans="1:65" s="1" customFormat="1">
      <c r="A8" s="13"/>
      <c r="B8" s="13"/>
      <c r="C8" s="201" t="s">
        <v>170</v>
      </c>
      <c r="D8" s="202"/>
      <c r="E8" s="205"/>
      <c r="F8" s="189"/>
      <c r="G8" s="147"/>
      <c r="H8" s="147"/>
      <c r="L8" s="16"/>
      <c r="M8" s="2"/>
      <c r="N8" s="2"/>
      <c r="O8" s="2"/>
      <c r="P8" s="2"/>
    </row>
    <row r="9" spans="1:65" s="1" customFormat="1" ht="3" customHeight="1">
      <c r="A9" s="13"/>
      <c r="B9" s="13"/>
      <c r="C9" s="198"/>
      <c r="D9" s="199"/>
      <c r="E9" s="199"/>
      <c r="F9" s="200"/>
      <c r="G9" s="148"/>
      <c r="H9" s="148"/>
      <c r="L9" s="16"/>
      <c r="M9" s="2"/>
      <c r="N9" s="2"/>
      <c r="O9" s="2"/>
      <c r="P9" s="2"/>
    </row>
    <row r="10" spans="1:65" s="1" customFormat="1">
      <c r="A10" s="13"/>
      <c r="B10" s="13"/>
      <c r="C10" s="201" t="s">
        <v>171</v>
      </c>
      <c r="D10" s="202"/>
      <c r="E10" s="203">
        <v>0</v>
      </c>
      <c r="F10" s="204"/>
      <c r="G10" s="149"/>
      <c r="H10" s="149"/>
      <c r="L10" s="16"/>
      <c r="M10" s="2"/>
      <c r="N10" s="2"/>
      <c r="O10" s="2"/>
      <c r="P10" s="2"/>
    </row>
    <row r="11" spans="1:65" s="1" customFormat="1">
      <c r="A11" s="13"/>
      <c r="B11" s="13"/>
      <c r="C11" s="201" t="s">
        <v>172</v>
      </c>
      <c r="D11" s="202"/>
      <c r="E11" s="203">
        <v>0</v>
      </c>
      <c r="F11" s="204"/>
      <c r="G11" s="149"/>
      <c r="H11" s="149"/>
      <c r="L11" s="16"/>
      <c r="M11" s="2"/>
      <c r="N11" s="2"/>
      <c r="O11" s="2"/>
      <c r="P11" s="2"/>
    </row>
    <row r="12" spans="1:65" s="1" customFormat="1" ht="3" customHeight="1">
      <c r="A12" s="13"/>
      <c r="B12" s="13"/>
      <c r="C12" s="198"/>
      <c r="D12" s="199"/>
      <c r="E12" s="199"/>
      <c r="F12" s="200"/>
      <c r="G12" s="148"/>
      <c r="H12" s="148"/>
      <c r="L12" s="16"/>
      <c r="M12" s="2"/>
      <c r="N12" s="2"/>
      <c r="O12" s="2"/>
      <c r="P12" s="2"/>
    </row>
    <row r="13" spans="1:65" s="1" customFormat="1" ht="15.75" customHeight="1" thickBot="1">
      <c r="A13" s="13"/>
      <c r="B13" s="13"/>
      <c r="C13" s="169" t="s">
        <v>173</v>
      </c>
      <c r="D13" s="170"/>
      <c r="E13" s="173"/>
      <c r="F13" s="174"/>
      <c r="G13" s="150"/>
      <c r="H13" s="150"/>
      <c r="L13" s="16"/>
      <c r="M13" s="2"/>
      <c r="N13" s="2"/>
      <c r="O13" s="2"/>
      <c r="P13" s="2"/>
    </row>
    <row r="14" spans="1:65" s="1" customFormat="1" ht="21.75" thickBot="1">
      <c r="A14" s="13"/>
      <c r="B14" s="13"/>
      <c r="C14" s="171"/>
      <c r="D14" s="172"/>
      <c r="E14" s="175"/>
      <c r="F14" s="176"/>
      <c r="G14" s="150"/>
      <c r="H14" s="150"/>
      <c r="J14" s="157" t="s">
        <v>5</v>
      </c>
      <c r="K14" s="158"/>
      <c r="L14" s="158"/>
      <c r="M14" s="158"/>
      <c r="N14" s="158"/>
      <c r="O14" s="60"/>
      <c r="P14" s="164" t="s">
        <v>294</v>
      </c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6"/>
    </row>
    <row r="15" spans="1:65" s="1" customFormat="1" ht="15.75" customHeight="1" thickBot="1">
      <c r="A15" s="13"/>
      <c r="B15" s="13"/>
      <c r="C15" s="2"/>
      <c r="J15" s="159"/>
      <c r="K15" s="160"/>
      <c r="L15" s="160"/>
      <c r="M15" s="160"/>
      <c r="N15" s="160"/>
      <c r="O15" s="67"/>
      <c r="P15" s="161" t="s">
        <v>6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3"/>
      <c r="BD15" s="161" t="s">
        <v>7</v>
      </c>
      <c r="BE15" s="162"/>
      <c r="BF15" s="162"/>
      <c r="BG15" s="162"/>
      <c r="BH15" s="162"/>
      <c r="BI15" s="162"/>
      <c r="BJ15" s="162"/>
      <c r="BK15" s="162"/>
      <c r="BL15" s="18" t="s">
        <v>8</v>
      </c>
      <c r="BM15" s="17"/>
    </row>
    <row r="16" spans="1:65" ht="48" customHeight="1" thickBot="1">
      <c r="C16" s="109" t="s">
        <v>159</v>
      </c>
      <c r="D16" s="110" t="s">
        <v>160</v>
      </c>
      <c r="E16" s="110" t="s">
        <v>161</v>
      </c>
      <c r="F16" s="110" t="s">
        <v>162</v>
      </c>
      <c r="G16" s="111" t="s">
        <v>299</v>
      </c>
      <c r="H16" s="111" t="s">
        <v>295</v>
      </c>
      <c r="I16" s="111" t="s">
        <v>9</v>
      </c>
      <c r="J16" s="110" t="s">
        <v>1</v>
      </c>
      <c r="K16" s="110" t="s">
        <v>2</v>
      </c>
      <c r="L16" s="112" t="s">
        <v>3</v>
      </c>
      <c r="M16" s="113" t="s">
        <v>0</v>
      </c>
      <c r="N16" s="114" t="s">
        <v>4</v>
      </c>
      <c r="O16" s="114" t="s">
        <v>177</v>
      </c>
      <c r="P16" s="115">
        <f>E4</f>
        <v>2019</v>
      </c>
      <c r="Q16" s="116">
        <f>SUM(P16+1)</f>
        <v>2020</v>
      </c>
      <c r="R16" s="116">
        <f t="shared" ref="R16:BM16" si="0">SUM(Q16+1)</f>
        <v>2021</v>
      </c>
      <c r="S16" s="116">
        <f t="shared" si="0"/>
        <v>2022</v>
      </c>
      <c r="T16" s="116">
        <f t="shared" si="0"/>
        <v>2023</v>
      </c>
      <c r="U16" s="116">
        <f t="shared" si="0"/>
        <v>2024</v>
      </c>
      <c r="V16" s="116">
        <f t="shared" si="0"/>
        <v>2025</v>
      </c>
      <c r="W16" s="116">
        <f t="shared" si="0"/>
        <v>2026</v>
      </c>
      <c r="X16" s="116">
        <f t="shared" si="0"/>
        <v>2027</v>
      </c>
      <c r="Y16" s="116">
        <f t="shared" si="0"/>
        <v>2028</v>
      </c>
      <c r="Z16" s="116">
        <f t="shared" si="0"/>
        <v>2029</v>
      </c>
      <c r="AA16" s="116">
        <f t="shared" si="0"/>
        <v>2030</v>
      </c>
      <c r="AB16" s="116">
        <f t="shared" si="0"/>
        <v>2031</v>
      </c>
      <c r="AC16" s="116">
        <f t="shared" si="0"/>
        <v>2032</v>
      </c>
      <c r="AD16" s="116">
        <f t="shared" si="0"/>
        <v>2033</v>
      </c>
      <c r="AE16" s="116">
        <f t="shared" si="0"/>
        <v>2034</v>
      </c>
      <c r="AF16" s="116">
        <f t="shared" si="0"/>
        <v>2035</v>
      </c>
      <c r="AG16" s="116">
        <f t="shared" si="0"/>
        <v>2036</v>
      </c>
      <c r="AH16" s="116">
        <f t="shared" si="0"/>
        <v>2037</v>
      </c>
      <c r="AI16" s="116">
        <f t="shared" si="0"/>
        <v>2038</v>
      </c>
      <c r="AJ16" s="116">
        <f t="shared" si="0"/>
        <v>2039</v>
      </c>
      <c r="AK16" s="116">
        <f t="shared" si="0"/>
        <v>2040</v>
      </c>
      <c r="AL16" s="116">
        <f t="shared" si="0"/>
        <v>2041</v>
      </c>
      <c r="AM16" s="116">
        <f t="shared" si="0"/>
        <v>2042</v>
      </c>
      <c r="AN16" s="116">
        <f t="shared" si="0"/>
        <v>2043</v>
      </c>
      <c r="AO16" s="116">
        <f t="shared" si="0"/>
        <v>2044</v>
      </c>
      <c r="AP16" s="116">
        <f t="shared" si="0"/>
        <v>2045</v>
      </c>
      <c r="AQ16" s="116">
        <f t="shared" si="0"/>
        <v>2046</v>
      </c>
      <c r="AR16" s="116">
        <f t="shared" si="0"/>
        <v>2047</v>
      </c>
      <c r="AS16" s="116">
        <f t="shared" si="0"/>
        <v>2048</v>
      </c>
      <c r="AT16" s="116">
        <f t="shared" si="0"/>
        <v>2049</v>
      </c>
      <c r="AU16" s="116">
        <f t="shared" si="0"/>
        <v>2050</v>
      </c>
      <c r="AV16" s="116">
        <f t="shared" si="0"/>
        <v>2051</v>
      </c>
      <c r="AW16" s="116">
        <f t="shared" si="0"/>
        <v>2052</v>
      </c>
      <c r="AX16" s="116">
        <f t="shared" si="0"/>
        <v>2053</v>
      </c>
      <c r="AY16" s="116">
        <f t="shared" si="0"/>
        <v>2054</v>
      </c>
      <c r="AZ16" s="116">
        <f t="shared" si="0"/>
        <v>2055</v>
      </c>
      <c r="BA16" s="116">
        <f t="shared" si="0"/>
        <v>2056</v>
      </c>
      <c r="BB16" s="116">
        <f t="shared" si="0"/>
        <v>2057</v>
      </c>
      <c r="BC16" s="116">
        <f t="shared" si="0"/>
        <v>2058</v>
      </c>
      <c r="BD16" s="116">
        <f t="shared" si="0"/>
        <v>2059</v>
      </c>
      <c r="BE16" s="116">
        <f t="shared" si="0"/>
        <v>2060</v>
      </c>
      <c r="BF16" s="116">
        <f t="shared" si="0"/>
        <v>2061</v>
      </c>
      <c r="BG16" s="116">
        <f t="shared" si="0"/>
        <v>2062</v>
      </c>
      <c r="BH16" s="116">
        <f t="shared" si="0"/>
        <v>2063</v>
      </c>
      <c r="BI16" s="116">
        <f t="shared" si="0"/>
        <v>2064</v>
      </c>
      <c r="BJ16" s="116">
        <f t="shared" si="0"/>
        <v>2065</v>
      </c>
      <c r="BK16" s="116">
        <f t="shared" si="0"/>
        <v>2066</v>
      </c>
      <c r="BL16" s="116">
        <f t="shared" si="0"/>
        <v>2067</v>
      </c>
      <c r="BM16" s="116">
        <f t="shared" si="0"/>
        <v>2068</v>
      </c>
    </row>
    <row r="17" spans="1:65" s="14" customFormat="1" ht="21.75" thickBot="1">
      <c r="A17" s="13">
        <v>250</v>
      </c>
      <c r="B17" s="13" t="s">
        <v>26</v>
      </c>
      <c r="C17" s="118">
        <v>250</v>
      </c>
      <c r="D17" s="119" t="s">
        <v>26</v>
      </c>
      <c r="E17" s="120"/>
      <c r="F17" s="120"/>
      <c r="G17" s="120"/>
      <c r="H17" s="120"/>
      <c r="I17" s="120"/>
      <c r="J17" s="121"/>
      <c r="K17" s="121"/>
      <c r="L17" s="122"/>
      <c r="M17" s="121"/>
      <c r="N17" s="121"/>
      <c r="O17" s="122"/>
      <c r="P17" s="121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3"/>
    </row>
    <row r="18" spans="1:65" ht="13.5" thickBot="1">
      <c r="A18" s="13">
        <v>250</v>
      </c>
      <c r="B18" s="13" t="s">
        <v>26</v>
      </c>
      <c r="C18" s="33">
        <v>22</v>
      </c>
      <c r="D18" s="34" t="s">
        <v>12</v>
      </c>
      <c r="E18" s="34"/>
      <c r="F18" s="34"/>
      <c r="G18" s="34"/>
      <c r="H18" s="34"/>
      <c r="I18" s="34"/>
      <c r="J18" s="34"/>
      <c r="K18" s="34"/>
      <c r="L18" s="34"/>
      <c r="M18" s="37"/>
      <c r="N18" s="37"/>
      <c r="O18" s="93"/>
      <c r="P18" s="37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94"/>
    </row>
    <row r="19" spans="1:65">
      <c r="A19" s="13">
        <v>250</v>
      </c>
      <c r="B19" s="13" t="s">
        <v>26</v>
      </c>
      <c r="C19" s="86">
        <v>25221010</v>
      </c>
      <c r="D19" s="87" t="s">
        <v>231</v>
      </c>
      <c r="E19" s="87" t="s">
        <v>110</v>
      </c>
      <c r="F19" s="87" t="s">
        <v>232</v>
      </c>
      <c r="G19" s="87"/>
      <c r="H19" s="87" t="s">
        <v>296</v>
      </c>
      <c r="I19" s="87" t="s">
        <v>10</v>
      </c>
      <c r="J19" s="87">
        <v>92.6</v>
      </c>
      <c r="K19" s="87" t="s">
        <v>23</v>
      </c>
      <c r="L19" s="88">
        <v>1</v>
      </c>
      <c r="M19" s="89">
        <v>5</v>
      </c>
      <c r="N19" s="90">
        <f t="shared" ref="N19" si="1">SUM($E$4+M19)</f>
        <v>2024</v>
      </c>
      <c r="O19" s="91">
        <f t="shared" ref="O19" si="2">SUM(J19*L19)</f>
        <v>92.6</v>
      </c>
      <c r="P19" s="92"/>
      <c r="Q19" s="76">
        <f t="shared" ref="Q19:Z23" si="3">IFERROR(IF(MOD(Q$16-$E$4,$M19)=0,$O19*(1+$E$11)^((Q$16-$E$4)/$M19),0),"0")</f>
        <v>0</v>
      </c>
      <c r="R19" s="77">
        <f t="shared" si="3"/>
        <v>0</v>
      </c>
      <c r="S19" s="77">
        <f t="shared" si="3"/>
        <v>0</v>
      </c>
      <c r="T19" s="77">
        <f t="shared" si="3"/>
        <v>0</v>
      </c>
      <c r="U19" s="77">
        <f t="shared" si="3"/>
        <v>92.6</v>
      </c>
      <c r="V19" s="77">
        <f t="shared" si="3"/>
        <v>0</v>
      </c>
      <c r="W19" s="77">
        <f t="shared" si="3"/>
        <v>0</v>
      </c>
      <c r="X19" s="77">
        <f t="shared" si="3"/>
        <v>0</v>
      </c>
      <c r="Y19" s="77">
        <f t="shared" si="3"/>
        <v>0</v>
      </c>
      <c r="Z19" s="77">
        <f t="shared" si="3"/>
        <v>92.6</v>
      </c>
      <c r="AA19" s="77">
        <f t="shared" ref="AA19:AJ23" si="4">IFERROR(IF(MOD(AA$16-$E$4,$M19)=0,$O19*(1+$E$11)^((AA$16-$E$4)/$M19),0),"0")</f>
        <v>0</v>
      </c>
      <c r="AB19" s="77">
        <f t="shared" si="4"/>
        <v>0</v>
      </c>
      <c r="AC19" s="77">
        <f t="shared" si="4"/>
        <v>0</v>
      </c>
      <c r="AD19" s="77">
        <f t="shared" si="4"/>
        <v>0</v>
      </c>
      <c r="AE19" s="77">
        <f t="shared" si="4"/>
        <v>92.6</v>
      </c>
      <c r="AF19" s="77">
        <f t="shared" si="4"/>
        <v>0</v>
      </c>
      <c r="AG19" s="77">
        <f t="shared" si="4"/>
        <v>0</v>
      </c>
      <c r="AH19" s="77">
        <f t="shared" si="4"/>
        <v>0</v>
      </c>
      <c r="AI19" s="77">
        <f t="shared" si="4"/>
        <v>0</v>
      </c>
      <c r="AJ19" s="77">
        <f t="shared" si="4"/>
        <v>92.6</v>
      </c>
      <c r="AK19" s="77">
        <f t="shared" ref="AK19:AT23" si="5">IFERROR(IF(MOD(AK$16-$E$4,$M19)=0,$O19*(1+$E$11)^((AK$16-$E$4)/$M19),0),"0")</f>
        <v>0</v>
      </c>
      <c r="AL19" s="77">
        <f t="shared" si="5"/>
        <v>0</v>
      </c>
      <c r="AM19" s="77">
        <f t="shared" si="5"/>
        <v>0</v>
      </c>
      <c r="AN19" s="77">
        <f t="shared" si="5"/>
        <v>0</v>
      </c>
      <c r="AO19" s="77">
        <f t="shared" si="5"/>
        <v>92.6</v>
      </c>
      <c r="AP19" s="77">
        <f t="shared" si="5"/>
        <v>0</v>
      </c>
      <c r="AQ19" s="77">
        <f t="shared" si="5"/>
        <v>0</v>
      </c>
      <c r="AR19" s="77">
        <f t="shared" si="5"/>
        <v>0</v>
      </c>
      <c r="AS19" s="77">
        <f t="shared" si="5"/>
        <v>0</v>
      </c>
      <c r="AT19" s="77">
        <f t="shared" si="5"/>
        <v>92.6</v>
      </c>
      <c r="AU19" s="77">
        <f t="shared" ref="AU19:BD23" si="6">IFERROR(IF(MOD(AU$16-$E$4,$M19)=0,$O19*(1+$E$11)^((AU$16-$E$4)/$M19),0),"0")</f>
        <v>0</v>
      </c>
      <c r="AV19" s="77">
        <f t="shared" si="6"/>
        <v>0</v>
      </c>
      <c r="AW19" s="77">
        <f t="shared" si="6"/>
        <v>0</v>
      </c>
      <c r="AX19" s="77">
        <f t="shared" si="6"/>
        <v>0</v>
      </c>
      <c r="AY19" s="77">
        <f t="shared" si="6"/>
        <v>92.6</v>
      </c>
      <c r="AZ19" s="77">
        <f t="shared" si="6"/>
        <v>0</v>
      </c>
      <c r="BA19" s="77">
        <f t="shared" si="6"/>
        <v>0</v>
      </c>
      <c r="BB19" s="77">
        <f t="shared" si="6"/>
        <v>0</v>
      </c>
      <c r="BC19" s="77">
        <f t="shared" si="6"/>
        <v>0</v>
      </c>
      <c r="BD19" s="77">
        <f t="shared" si="6"/>
        <v>92.6</v>
      </c>
      <c r="BE19" s="77">
        <f t="shared" ref="BE19:BJ23" si="7">IFERROR(IF(MOD(BE$16-$E$4,$M19)=0,$O19*(1+$E$11)^((BE$16-$E$4)/$M19),0),"0")</f>
        <v>0</v>
      </c>
      <c r="BF19" s="77">
        <f t="shared" si="7"/>
        <v>0</v>
      </c>
      <c r="BG19" s="77">
        <f t="shared" si="7"/>
        <v>0</v>
      </c>
      <c r="BH19" s="77">
        <f t="shared" si="7"/>
        <v>0</v>
      </c>
      <c r="BI19" s="77">
        <f t="shared" si="7"/>
        <v>92.6</v>
      </c>
      <c r="BJ19" s="77">
        <f t="shared" si="7"/>
        <v>0</v>
      </c>
      <c r="BK19" s="77"/>
      <c r="BL19" s="77"/>
      <c r="BM19" s="78"/>
    </row>
    <row r="20" spans="1:65">
      <c r="A20" s="13">
        <v>250</v>
      </c>
      <c r="B20" s="13" t="s">
        <v>26</v>
      </c>
      <c r="C20" s="8">
        <v>25222010</v>
      </c>
      <c r="D20" s="7" t="s">
        <v>283</v>
      </c>
      <c r="E20" s="7" t="s">
        <v>111</v>
      </c>
      <c r="F20" s="7" t="s">
        <v>285</v>
      </c>
      <c r="G20" s="7"/>
      <c r="H20" s="7" t="s">
        <v>296</v>
      </c>
      <c r="I20" s="7" t="s">
        <v>10</v>
      </c>
      <c r="J20" s="7">
        <v>11.2</v>
      </c>
      <c r="K20" s="7" t="s">
        <v>24</v>
      </c>
      <c r="L20" s="6">
        <v>1</v>
      </c>
      <c r="M20" s="5">
        <v>60</v>
      </c>
      <c r="N20" s="24">
        <f>SUM($E$4+M20)</f>
        <v>2079</v>
      </c>
      <c r="O20" s="80">
        <f t="shared" ref="O20:O32" si="8">SUM(J20*L20)</f>
        <v>11.2</v>
      </c>
      <c r="P20" s="69"/>
      <c r="Q20" s="45">
        <f t="shared" si="3"/>
        <v>0</v>
      </c>
      <c r="R20" s="40">
        <f t="shared" si="3"/>
        <v>0</v>
      </c>
      <c r="S20" s="40">
        <f t="shared" si="3"/>
        <v>0</v>
      </c>
      <c r="T20" s="40">
        <f t="shared" si="3"/>
        <v>0</v>
      </c>
      <c r="U20" s="40">
        <f t="shared" si="3"/>
        <v>0</v>
      </c>
      <c r="V20" s="40">
        <f t="shared" si="3"/>
        <v>0</v>
      </c>
      <c r="W20" s="40">
        <f t="shared" si="3"/>
        <v>0</v>
      </c>
      <c r="X20" s="40">
        <f t="shared" si="3"/>
        <v>0</v>
      </c>
      <c r="Y20" s="40">
        <f t="shared" si="3"/>
        <v>0</v>
      </c>
      <c r="Z20" s="40">
        <f t="shared" si="3"/>
        <v>0</v>
      </c>
      <c r="AA20" s="40">
        <f t="shared" si="4"/>
        <v>0</v>
      </c>
      <c r="AB20" s="40">
        <f t="shared" si="4"/>
        <v>0</v>
      </c>
      <c r="AC20" s="40">
        <f t="shared" si="4"/>
        <v>0</v>
      </c>
      <c r="AD20" s="40">
        <f t="shared" si="4"/>
        <v>0</v>
      </c>
      <c r="AE20" s="40">
        <f t="shared" si="4"/>
        <v>0</v>
      </c>
      <c r="AF20" s="40">
        <f t="shared" si="4"/>
        <v>0</v>
      </c>
      <c r="AG20" s="40">
        <f t="shared" si="4"/>
        <v>0</v>
      </c>
      <c r="AH20" s="40">
        <f t="shared" si="4"/>
        <v>0</v>
      </c>
      <c r="AI20" s="40">
        <f t="shared" si="4"/>
        <v>0</v>
      </c>
      <c r="AJ20" s="40">
        <f t="shared" si="4"/>
        <v>0</v>
      </c>
      <c r="AK20" s="40">
        <f t="shared" si="5"/>
        <v>0</v>
      </c>
      <c r="AL20" s="40">
        <f t="shared" si="5"/>
        <v>0</v>
      </c>
      <c r="AM20" s="40">
        <f t="shared" si="5"/>
        <v>0</v>
      </c>
      <c r="AN20" s="40">
        <f t="shared" si="5"/>
        <v>0</v>
      </c>
      <c r="AO20" s="40">
        <f t="shared" si="5"/>
        <v>0</v>
      </c>
      <c r="AP20" s="40">
        <f t="shared" si="5"/>
        <v>0</v>
      </c>
      <c r="AQ20" s="40">
        <f t="shared" si="5"/>
        <v>0</v>
      </c>
      <c r="AR20" s="40">
        <f t="shared" si="5"/>
        <v>0</v>
      </c>
      <c r="AS20" s="40">
        <f t="shared" si="5"/>
        <v>0</v>
      </c>
      <c r="AT20" s="40">
        <f t="shared" si="5"/>
        <v>0</v>
      </c>
      <c r="AU20" s="40">
        <f t="shared" si="6"/>
        <v>0</v>
      </c>
      <c r="AV20" s="40">
        <f t="shared" si="6"/>
        <v>0</v>
      </c>
      <c r="AW20" s="40">
        <f t="shared" si="6"/>
        <v>0</v>
      </c>
      <c r="AX20" s="40">
        <f t="shared" si="6"/>
        <v>0</v>
      </c>
      <c r="AY20" s="40">
        <f t="shared" si="6"/>
        <v>0</v>
      </c>
      <c r="AZ20" s="40">
        <f t="shared" si="6"/>
        <v>0</v>
      </c>
      <c r="BA20" s="40">
        <f t="shared" si="6"/>
        <v>0</v>
      </c>
      <c r="BB20" s="40">
        <f t="shared" si="6"/>
        <v>0</v>
      </c>
      <c r="BC20" s="40">
        <f t="shared" si="6"/>
        <v>0</v>
      </c>
      <c r="BD20" s="40">
        <f t="shared" si="6"/>
        <v>0</v>
      </c>
      <c r="BE20" s="40">
        <f t="shared" si="7"/>
        <v>0</v>
      </c>
      <c r="BF20" s="40">
        <f t="shared" si="7"/>
        <v>0</v>
      </c>
      <c r="BG20" s="40">
        <f t="shared" si="7"/>
        <v>0</v>
      </c>
      <c r="BH20" s="40">
        <f t="shared" si="7"/>
        <v>0</v>
      </c>
      <c r="BI20" s="40">
        <f t="shared" si="7"/>
        <v>0</v>
      </c>
      <c r="BJ20" s="40">
        <f t="shared" si="7"/>
        <v>0</v>
      </c>
      <c r="BK20" s="40"/>
      <c r="BL20" s="40"/>
      <c r="BM20" s="41"/>
    </row>
    <row r="21" spans="1:65">
      <c r="A21" s="13">
        <v>250</v>
      </c>
      <c r="B21" s="13" t="s">
        <v>26</v>
      </c>
      <c r="C21" s="8">
        <v>25222010</v>
      </c>
      <c r="D21" s="7" t="s">
        <v>283</v>
      </c>
      <c r="E21" s="7" t="s">
        <v>112</v>
      </c>
      <c r="F21" s="7" t="s">
        <v>284</v>
      </c>
      <c r="G21" s="7"/>
      <c r="H21" s="7" t="s">
        <v>296</v>
      </c>
      <c r="I21" s="7" t="s">
        <v>10</v>
      </c>
      <c r="J21" s="7">
        <v>11.2</v>
      </c>
      <c r="K21" s="7" t="s">
        <v>24</v>
      </c>
      <c r="L21" s="6">
        <v>1</v>
      </c>
      <c r="M21" s="5">
        <v>5</v>
      </c>
      <c r="N21" s="24">
        <f>SUM($E$4+M21)</f>
        <v>2024</v>
      </c>
      <c r="O21" s="80">
        <f t="shared" si="8"/>
        <v>11.2</v>
      </c>
      <c r="P21" s="69"/>
      <c r="Q21" s="45">
        <f t="shared" si="3"/>
        <v>0</v>
      </c>
      <c r="R21" s="40">
        <f t="shared" si="3"/>
        <v>0</v>
      </c>
      <c r="S21" s="40">
        <f t="shared" si="3"/>
        <v>0</v>
      </c>
      <c r="T21" s="40">
        <f t="shared" si="3"/>
        <v>0</v>
      </c>
      <c r="U21" s="40">
        <f t="shared" si="3"/>
        <v>11.2</v>
      </c>
      <c r="V21" s="40">
        <f t="shared" si="3"/>
        <v>0</v>
      </c>
      <c r="W21" s="40">
        <f t="shared" si="3"/>
        <v>0</v>
      </c>
      <c r="X21" s="40">
        <f t="shared" si="3"/>
        <v>0</v>
      </c>
      <c r="Y21" s="40">
        <f t="shared" si="3"/>
        <v>0</v>
      </c>
      <c r="Z21" s="40">
        <f t="shared" si="3"/>
        <v>11.2</v>
      </c>
      <c r="AA21" s="40">
        <f t="shared" si="4"/>
        <v>0</v>
      </c>
      <c r="AB21" s="40">
        <f t="shared" si="4"/>
        <v>0</v>
      </c>
      <c r="AC21" s="40">
        <f t="shared" si="4"/>
        <v>0</v>
      </c>
      <c r="AD21" s="40">
        <f t="shared" si="4"/>
        <v>0</v>
      </c>
      <c r="AE21" s="40">
        <f t="shared" si="4"/>
        <v>11.2</v>
      </c>
      <c r="AF21" s="40">
        <f t="shared" si="4"/>
        <v>0</v>
      </c>
      <c r="AG21" s="40">
        <f t="shared" si="4"/>
        <v>0</v>
      </c>
      <c r="AH21" s="40">
        <f t="shared" si="4"/>
        <v>0</v>
      </c>
      <c r="AI21" s="40">
        <f t="shared" si="4"/>
        <v>0</v>
      </c>
      <c r="AJ21" s="40">
        <f t="shared" si="4"/>
        <v>11.2</v>
      </c>
      <c r="AK21" s="40">
        <f t="shared" si="5"/>
        <v>0</v>
      </c>
      <c r="AL21" s="40">
        <f t="shared" si="5"/>
        <v>0</v>
      </c>
      <c r="AM21" s="40">
        <f t="shared" si="5"/>
        <v>0</v>
      </c>
      <c r="AN21" s="40">
        <f t="shared" si="5"/>
        <v>0</v>
      </c>
      <c r="AO21" s="40">
        <f t="shared" si="5"/>
        <v>11.2</v>
      </c>
      <c r="AP21" s="40">
        <f t="shared" si="5"/>
        <v>0</v>
      </c>
      <c r="AQ21" s="40">
        <f t="shared" si="5"/>
        <v>0</v>
      </c>
      <c r="AR21" s="40">
        <f t="shared" si="5"/>
        <v>0</v>
      </c>
      <c r="AS21" s="40">
        <f t="shared" si="5"/>
        <v>0</v>
      </c>
      <c r="AT21" s="40">
        <f t="shared" si="5"/>
        <v>11.2</v>
      </c>
      <c r="AU21" s="40">
        <f t="shared" si="6"/>
        <v>0</v>
      </c>
      <c r="AV21" s="40">
        <f t="shared" si="6"/>
        <v>0</v>
      </c>
      <c r="AW21" s="40">
        <f t="shared" si="6"/>
        <v>0</v>
      </c>
      <c r="AX21" s="40">
        <f t="shared" si="6"/>
        <v>0</v>
      </c>
      <c r="AY21" s="40">
        <f t="shared" si="6"/>
        <v>11.2</v>
      </c>
      <c r="AZ21" s="40">
        <f t="shared" si="6"/>
        <v>0</v>
      </c>
      <c r="BA21" s="40">
        <f t="shared" si="6"/>
        <v>0</v>
      </c>
      <c r="BB21" s="40">
        <f t="shared" si="6"/>
        <v>0</v>
      </c>
      <c r="BC21" s="40">
        <f t="shared" si="6"/>
        <v>0</v>
      </c>
      <c r="BD21" s="40">
        <f t="shared" si="6"/>
        <v>11.2</v>
      </c>
      <c r="BE21" s="40">
        <f t="shared" si="7"/>
        <v>0</v>
      </c>
      <c r="BF21" s="40">
        <f t="shared" si="7"/>
        <v>0</v>
      </c>
      <c r="BG21" s="40">
        <f t="shared" si="7"/>
        <v>0</v>
      </c>
      <c r="BH21" s="40">
        <f t="shared" si="7"/>
        <v>0</v>
      </c>
      <c r="BI21" s="40">
        <f t="shared" si="7"/>
        <v>11.2</v>
      </c>
      <c r="BJ21" s="40">
        <f t="shared" si="7"/>
        <v>0</v>
      </c>
      <c r="BK21" s="40"/>
      <c r="BL21" s="40"/>
      <c r="BM21" s="41"/>
    </row>
    <row r="22" spans="1:65">
      <c r="A22" s="13">
        <v>250</v>
      </c>
      <c r="B22" s="13" t="s">
        <v>26</v>
      </c>
      <c r="C22" s="100">
        <v>25223010</v>
      </c>
      <c r="D22" s="101" t="s">
        <v>113</v>
      </c>
      <c r="E22" s="101" t="s">
        <v>114</v>
      </c>
      <c r="F22" s="101" t="s">
        <v>70</v>
      </c>
      <c r="G22" s="101"/>
      <c r="H22" s="101" t="s">
        <v>296</v>
      </c>
      <c r="I22" s="101" t="s">
        <v>10</v>
      </c>
      <c r="J22" s="101">
        <v>6.5</v>
      </c>
      <c r="K22" s="101" t="s">
        <v>24</v>
      </c>
      <c r="L22" s="102">
        <v>1</v>
      </c>
      <c r="M22" s="103">
        <v>25</v>
      </c>
      <c r="N22" s="104">
        <f>SUM($E$4+M22)</f>
        <v>2044</v>
      </c>
      <c r="O22" s="105">
        <f t="shared" si="8"/>
        <v>6.5</v>
      </c>
      <c r="P22" s="117"/>
      <c r="Q22" s="106">
        <f t="shared" si="3"/>
        <v>0</v>
      </c>
      <c r="R22" s="107">
        <f t="shared" si="3"/>
        <v>0</v>
      </c>
      <c r="S22" s="107">
        <f t="shared" si="3"/>
        <v>0</v>
      </c>
      <c r="T22" s="107">
        <f t="shared" si="3"/>
        <v>0</v>
      </c>
      <c r="U22" s="107">
        <f t="shared" si="3"/>
        <v>0</v>
      </c>
      <c r="V22" s="107">
        <f t="shared" si="3"/>
        <v>0</v>
      </c>
      <c r="W22" s="107">
        <f t="shared" si="3"/>
        <v>0</v>
      </c>
      <c r="X22" s="107">
        <f t="shared" si="3"/>
        <v>0</v>
      </c>
      <c r="Y22" s="107">
        <f t="shared" si="3"/>
        <v>0</v>
      </c>
      <c r="Z22" s="107">
        <f t="shared" si="3"/>
        <v>0</v>
      </c>
      <c r="AA22" s="107">
        <f t="shared" si="4"/>
        <v>0</v>
      </c>
      <c r="AB22" s="107">
        <f t="shared" si="4"/>
        <v>0</v>
      </c>
      <c r="AC22" s="107">
        <f t="shared" si="4"/>
        <v>0</v>
      </c>
      <c r="AD22" s="107">
        <f t="shared" si="4"/>
        <v>0</v>
      </c>
      <c r="AE22" s="107">
        <f t="shared" si="4"/>
        <v>0</v>
      </c>
      <c r="AF22" s="107">
        <f t="shared" si="4"/>
        <v>0</v>
      </c>
      <c r="AG22" s="107">
        <f t="shared" si="4"/>
        <v>0</v>
      </c>
      <c r="AH22" s="107">
        <f t="shared" si="4"/>
        <v>0</v>
      </c>
      <c r="AI22" s="107">
        <f t="shared" si="4"/>
        <v>0</v>
      </c>
      <c r="AJ22" s="107">
        <f t="shared" si="4"/>
        <v>0</v>
      </c>
      <c r="AK22" s="107">
        <f t="shared" si="5"/>
        <v>0</v>
      </c>
      <c r="AL22" s="107">
        <f t="shared" si="5"/>
        <v>0</v>
      </c>
      <c r="AM22" s="107">
        <f t="shared" si="5"/>
        <v>0</v>
      </c>
      <c r="AN22" s="107">
        <f t="shared" si="5"/>
        <v>0</v>
      </c>
      <c r="AO22" s="107">
        <f t="shared" si="5"/>
        <v>6.5</v>
      </c>
      <c r="AP22" s="107">
        <f t="shared" si="5"/>
        <v>0</v>
      </c>
      <c r="AQ22" s="107">
        <f t="shared" si="5"/>
        <v>0</v>
      </c>
      <c r="AR22" s="107">
        <f t="shared" si="5"/>
        <v>0</v>
      </c>
      <c r="AS22" s="107">
        <f t="shared" si="5"/>
        <v>0</v>
      </c>
      <c r="AT22" s="107">
        <f t="shared" si="5"/>
        <v>0</v>
      </c>
      <c r="AU22" s="107">
        <f t="shared" si="6"/>
        <v>0</v>
      </c>
      <c r="AV22" s="107">
        <f t="shared" si="6"/>
        <v>0</v>
      </c>
      <c r="AW22" s="107">
        <f t="shared" si="6"/>
        <v>0</v>
      </c>
      <c r="AX22" s="107">
        <f t="shared" si="6"/>
        <v>0</v>
      </c>
      <c r="AY22" s="107">
        <f t="shared" si="6"/>
        <v>0</v>
      </c>
      <c r="AZ22" s="107">
        <f t="shared" si="6"/>
        <v>0</v>
      </c>
      <c r="BA22" s="107">
        <f t="shared" si="6"/>
        <v>0</v>
      </c>
      <c r="BB22" s="107">
        <f t="shared" si="6"/>
        <v>0</v>
      </c>
      <c r="BC22" s="107">
        <f t="shared" si="6"/>
        <v>0</v>
      </c>
      <c r="BD22" s="107">
        <f t="shared" si="6"/>
        <v>0</v>
      </c>
      <c r="BE22" s="107">
        <f t="shared" si="7"/>
        <v>0</v>
      </c>
      <c r="BF22" s="107">
        <f t="shared" si="7"/>
        <v>0</v>
      </c>
      <c r="BG22" s="107">
        <f t="shared" si="7"/>
        <v>0</v>
      </c>
      <c r="BH22" s="107">
        <f t="shared" si="7"/>
        <v>0</v>
      </c>
      <c r="BI22" s="107">
        <f t="shared" si="7"/>
        <v>0</v>
      </c>
      <c r="BJ22" s="107">
        <f t="shared" si="7"/>
        <v>0</v>
      </c>
      <c r="BK22" s="107"/>
      <c r="BL22" s="107"/>
      <c r="BM22" s="108"/>
    </row>
    <row r="23" spans="1:65" ht="13.5" thickBot="1">
      <c r="A23" s="13">
        <v>250</v>
      </c>
      <c r="B23" s="13" t="s">
        <v>26</v>
      </c>
      <c r="C23" s="100">
        <v>25223010</v>
      </c>
      <c r="D23" s="101" t="s">
        <v>113</v>
      </c>
      <c r="E23" s="101" t="s">
        <v>114</v>
      </c>
      <c r="F23" s="101" t="s">
        <v>250</v>
      </c>
      <c r="G23" s="101"/>
      <c r="H23" s="101" t="s">
        <v>296</v>
      </c>
      <c r="I23" s="101" t="s">
        <v>10</v>
      </c>
      <c r="J23" s="101">
        <v>6.5</v>
      </c>
      <c r="K23" s="101" t="s">
        <v>24</v>
      </c>
      <c r="L23" s="102">
        <v>1</v>
      </c>
      <c r="M23" s="103">
        <v>15</v>
      </c>
      <c r="N23" s="104">
        <f>SUM($E$4+M23)</f>
        <v>2034</v>
      </c>
      <c r="O23" s="105">
        <f t="shared" ref="O23" si="9">SUM(J23*L23)</f>
        <v>6.5</v>
      </c>
      <c r="P23" s="117"/>
      <c r="Q23" s="106">
        <f t="shared" si="3"/>
        <v>0</v>
      </c>
      <c r="R23" s="107">
        <f t="shared" si="3"/>
        <v>0</v>
      </c>
      <c r="S23" s="107">
        <f t="shared" si="3"/>
        <v>0</v>
      </c>
      <c r="T23" s="107">
        <f t="shared" si="3"/>
        <v>0</v>
      </c>
      <c r="U23" s="107">
        <f t="shared" si="3"/>
        <v>0</v>
      </c>
      <c r="V23" s="107">
        <f t="shared" si="3"/>
        <v>0</v>
      </c>
      <c r="W23" s="107">
        <f t="shared" si="3"/>
        <v>0</v>
      </c>
      <c r="X23" s="107">
        <f t="shared" si="3"/>
        <v>0</v>
      </c>
      <c r="Y23" s="107">
        <f t="shared" si="3"/>
        <v>0</v>
      </c>
      <c r="Z23" s="107">
        <f t="shared" si="3"/>
        <v>0</v>
      </c>
      <c r="AA23" s="107">
        <f t="shared" si="4"/>
        <v>0</v>
      </c>
      <c r="AB23" s="107">
        <f t="shared" si="4"/>
        <v>0</v>
      </c>
      <c r="AC23" s="107">
        <f t="shared" si="4"/>
        <v>0</v>
      </c>
      <c r="AD23" s="107">
        <f t="shared" si="4"/>
        <v>0</v>
      </c>
      <c r="AE23" s="107">
        <f t="shared" si="4"/>
        <v>6.5</v>
      </c>
      <c r="AF23" s="107">
        <f t="shared" si="4"/>
        <v>0</v>
      </c>
      <c r="AG23" s="107">
        <f t="shared" si="4"/>
        <v>0</v>
      </c>
      <c r="AH23" s="107">
        <f t="shared" si="4"/>
        <v>0</v>
      </c>
      <c r="AI23" s="107">
        <f t="shared" si="4"/>
        <v>0</v>
      </c>
      <c r="AJ23" s="107">
        <f t="shared" si="4"/>
        <v>0</v>
      </c>
      <c r="AK23" s="107">
        <f t="shared" si="5"/>
        <v>0</v>
      </c>
      <c r="AL23" s="107">
        <f t="shared" si="5"/>
        <v>0</v>
      </c>
      <c r="AM23" s="107">
        <f t="shared" si="5"/>
        <v>0</v>
      </c>
      <c r="AN23" s="107">
        <f t="shared" si="5"/>
        <v>0</v>
      </c>
      <c r="AO23" s="107">
        <f t="shared" si="5"/>
        <v>0</v>
      </c>
      <c r="AP23" s="107">
        <f t="shared" si="5"/>
        <v>0</v>
      </c>
      <c r="AQ23" s="107">
        <f t="shared" si="5"/>
        <v>0</v>
      </c>
      <c r="AR23" s="107">
        <f t="shared" si="5"/>
        <v>0</v>
      </c>
      <c r="AS23" s="107">
        <f t="shared" si="5"/>
        <v>0</v>
      </c>
      <c r="AT23" s="107">
        <f t="shared" si="5"/>
        <v>6.5</v>
      </c>
      <c r="AU23" s="107">
        <f t="shared" si="6"/>
        <v>0</v>
      </c>
      <c r="AV23" s="107">
        <f t="shared" si="6"/>
        <v>0</v>
      </c>
      <c r="AW23" s="107">
        <f t="shared" si="6"/>
        <v>0</v>
      </c>
      <c r="AX23" s="107">
        <f t="shared" si="6"/>
        <v>0</v>
      </c>
      <c r="AY23" s="107">
        <f t="shared" si="6"/>
        <v>0</v>
      </c>
      <c r="AZ23" s="107">
        <f t="shared" si="6"/>
        <v>0</v>
      </c>
      <c r="BA23" s="107">
        <f t="shared" si="6"/>
        <v>0</v>
      </c>
      <c r="BB23" s="107">
        <f t="shared" si="6"/>
        <v>0</v>
      </c>
      <c r="BC23" s="107">
        <f t="shared" si="6"/>
        <v>0</v>
      </c>
      <c r="BD23" s="107">
        <f t="shared" si="6"/>
        <v>0</v>
      </c>
      <c r="BE23" s="107">
        <f t="shared" si="7"/>
        <v>0</v>
      </c>
      <c r="BF23" s="107">
        <f t="shared" si="7"/>
        <v>0</v>
      </c>
      <c r="BG23" s="107">
        <f t="shared" si="7"/>
        <v>0</v>
      </c>
      <c r="BH23" s="107">
        <f t="shared" si="7"/>
        <v>0</v>
      </c>
      <c r="BI23" s="107">
        <f t="shared" si="7"/>
        <v>6.5</v>
      </c>
      <c r="BJ23" s="107">
        <f t="shared" si="7"/>
        <v>0</v>
      </c>
      <c r="BK23" s="107"/>
      <c r="BL23" s="107"/>
      <c r="BM23" s="108"/>
    </row>
    <row r="24" spans="1:65" ht="13.5" thickBot="1">
      <c r="A24" s="13">
        <v>250</v>
      </c>
      <c r="B24" s="13" t="s">
        <v>26</v>
      </c>
      <c r="C24" s="33">
        <v>30</v>
      </c>
      <c r="D24" s="34" t="s">
        <v>13</v>
      </c>
      <c r="E24" s="34"/>
      <c r="F24" s="34"/>
      <c r="G24" s="34"/>
      <c r="H24" s="34"/>
      <c r="I24" s="34"/>
      <c r="J24" s="34"/>
      <c r="K24" s="34"/>
      <c r="L24" s="34"/>
      <c r="M24" s="37"/>
      <c r="N24" s="37"/>
      <c r="O24" s="93"/>
      <c r="P24" s="37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94"/>
    </row>
    <row r="25" spans="1:65">
      <c r="A25" s="13">
        <v>250</v>
      </c>
      <c r="B25" s="13" t="s">
        <v>26</v>
      </c>
      <c r="C25" s="86">
        <v>25301020</v>
      </c>
      <c r="D25" s="87" t="s">
        <v>115</v>
      </c>
      <c r="E25" s="87" t="s">
        <v>116</v>
      </c>
      <c r="F25" s="87" t="s">
        <v>71</v>
      </c>
      <c r="G25" s="87"/>
      <c r="H25" s="87"/>
      <c r="I25" s="87" t="s">
        <v>10</v>
      </c>
      <c r="J25" s="87">
        <v>6.81</v>
      </c>
      <c r="K25" s="87" t="s">
        <v>23</v>
      </c>
      <c r="L25" s="88">
        <v>1</v>
      </c>
      <c r="M25" s="89">
        <v>7</v>
      </c>
      <c r="N25" s="90">
        <f t="shared" ref="N25:N41" si="10">SUM($E$4+M25)</f>
        <v>2026</v>
      </c>
      <c r="O25" s="91">
        <f t="shared" si="8"/>
        <v>6.81</v>
      </c>
      <c r="P25" s="92"/>
      <c r="Q25" s="76">
        <f t="shared" ref="Q25:Z34" si="11">IFERROR(IF(MOD(Q$16-$E$4,$M25)=0,$O25*(1+$E$11)^((Q$16-$E$4)/$M25),0),"0")</f>
        <v>0</v>
      </c>
      <c r="R25" s="77">
        <f t="shared" si="11"/>
        <v>0</v>
      </c>
      <c r="S25" s="77">
        <f t="shared" si="11"/>
        <v>0</v>
      </c>
      <c r="T25" s="77">
        <f t="shared" si="11"/>
        <v>0</v>
      </c>
      <c r="U25" s="77">
        <f t="shared" si="11"/>
        <v>0</v>
      </c>
      <c r="V25" s="77">
        <f t="shared" si="11"/>
        <v>0</v>
      </c>
      <c r="W25" s="77">
        <f t="shared" si="11"/>
        <v>6.81</v>
      </c>
      <c r="X25" s="77">
        <f t="shared" si="11"/>
        <v>0</v>
      </c>
      <c r="Y25" s="77">
        <f t="shared" si="11"/>
        <v>0</v>
      </c>
      <c r="Z25" s="77">
        <f t="shared" si="11"/>
        <v>0</v>
      </c>
      <c r="AA25" s="77">
        <f t="shared" ref="AA25:AJ34" si="12">IFERROR(IF(MOD(AA$16-$E$4,$M25)=0,$O25*(1+$E$11)^((AA$16-$E$4)/$M25),0),"0")</f>
        <v>0</v>
      </c>
      <c r="AB25" s="77">
        <f t="shared" si="12"/>
        <v>0</v>
      </c>
      <c r="AC25" s="77">
        <f t="shared" si="12"/>
        <v>0</v>
      </c>
      <c r="AD25" s="77">
        <f t="shared" si="12"/>
        <v>6.81</v>
      </c>
      <c r="AE25" s="77">
        <f t="shared" si="12"/>
        <v>0</v>
      </c>
      <c r="AF25" s="77">
        <f t="shared" si="12"/>
        <v>0</v>
      </c>
      <c r="AG25" s="77">
        <f t="shared" si="12"/>
        <v>0</v>
      </c>
      <c r="AH25" s="77">
        <f t="shared" si="12"/>
        <v>0</v>
      </c>
      <c r="AI25" s="77">
        <f t="shared" si="12"/>
        <v>0</v>
      </c>
      <c r="AJ25" s="77">
        <f t="shared" si="12"/>
        <v>0</v>
      </c>
      <c r="AK25" s="77">
        <f t="shared" ref="AK25:AT34" si="13">IFERROR(IF(MOD(AK$16-$E$4,$M25)=0,$O25*(1+$E$11)^((AK$16-$E$4)/$M25),0),"0")</f>
        <v>6.81</v>
      </c>
      <c r="AL25" s="77">
        <f t="shared" si="13"/>
        <v>0</v>
      </c>
      <c r="AM25" s="77">
        <f t="shared" si="13"/>
        <v>0</v>
      </c>
      <c r="AN25" s="77">
        <f t="shared" si="13"/>
        <v>0</v>
      </c>
      <c r="AO25" s="77">
        <f t="shared" si="13"/>
        <v>0</v>
      </c>
      <c r="AP25" s="77">
        <f t="shared" si="13"/>
        <v>0</v>
      </c>
      <c r="AQ25" s="77">
        <f t="shared" si="13"/>
        <v>0</v>
      </c>
      <c r="AR25" s="77">
        <f t="shared" si="13"/>
        <v>6.81</v>
      </c>
      <c r="AS25" s="77">
        <f t="shared" si="13"/>
        <v>0</v>
      </c>
      <c r="AT25" s="77">
        <f t="shared" si="13"/>
        <v>0</v>
      </c>
      <c r="AU25" s="77">
        <f t="shared" ref="AU25:BD34" si="14">IFERROR(IF(MOD(AU$16-$E$4,$M25)=0,$O25*(1+$E$11)^((AU$16-$E$4)/$M25),0),"0")</f>
        <v>0</v>
      </c>
      <c r="AV25" s="77">
        <f t="shared" si="14"/>
        <v>0</v>
      </c>
      <c r="AW25" s="77">
        <f t="shared" si="14"/>
        <v>0</v>
      </c>
      <c r="AX25" s="77">
        <f t="shared" si="14"/>
        <v>0</v>
      </c>
      <c r="AY25" s="77">
        <f t="shared" si="14"/>
        <v>6.81</v>
      </c>
      <c r="AZ25" s="77">
        <f t="shared" si="14"/>
        <v>0</v>
      </c>
      <c r="BA25" s="77">
        <f t="shared" si="14"/>
        <v>0</v>
      </c>
      <c r="BB25" s="77">
        <f t="shared" si="14"/>
        <v>0</v>
      </c>
      <c r="BC25" s="77">
        <f t="shared" si="14"/>
        <v>0</v>
      </c>
      <c r="BD25" s="77">
        <f t="shared" si="14"/>
        <v>0</v>
      </c>
      <c r="BE25" s="77">
        <f t="shared" ref="BE25:BJ34" si="15">IFERROR(IF(MOD(BE$16-$E$4,$M25)=0,$O25*(1+$E$11)^((BE$16-$E$4)/$M25),0),"0")</f>
        <v>0</v>
      </c>
      <c r="BF25" s="77">
        <f t="shared" si="15"/>
        <v>6.81</v>
      </c>
      <c r="BG25" s="77">
        <f t="shared" si="15"/>
        <v>0</v>
      </c>
      <c r="BH25" s="77">
        <f t="shared" si="15"/>
        <v>0</v>
      </c>
      <c r="BI25" s="77">
        <f t="shared" si="15"/>
        <v>0</v>
      </c>
      <c r="BJ25" s="77">
        <f t="shared" si="15"/>
        <v>0</v>
      </c>
      <c r="BK25" s="77"/>
      <c r="BL25" s="77"/>
      <c r="BM25" s="78"/>
    </row>
    <row r="26" spans="1:65">
      <c r="A26" s="13">
        <v>250</v>
      </c>
      <c r="B26" s="13" t="s">
        <v>26</v>
      </c>
      <c r="C26" s="8">
        <v>25301020</v>
      </c>
      <c r="D26" s="7" t="s">
        <v>115</v>
      </c>
      <c r="E26" s="7" t="s">
        <v>117</v>
      </c>
      <c r="F26" s="7" t="s">
        <v>72</v>
      </c>
      <c r="G26" s="7"/>
      <c r="H26" s="7"/>
      <c r="I26" s="7" t="s">
        <v>10</v>
      </c>
      <c r="J26" s="7">
        <v>6.81</v>
      </c>
      <c r="K26" s="7" t="s">
        <v>23</v>
      </c>
      <c r="L26" s="6">
        <v>1</v>
      </c>
      <c r="M26" s="5">
        <v>60</v>
      </c>
      <c r="N26" s="24">
        <f t="shared" si="10"/>
        <v>2079</v>
      </c>
      <c r="O26" s="80">
        <f t="shared" si="8"/>
        <v>6.81</v>
      </c>
      <c r="P26" s="69"/>
      <c r="Q26" s="45">
        <f t="shared" si="11"/>
        <v>0</v>
      </c>
      <c r="R26" s="40">
        <f t="shared" si="11"/>
        <v>0</v>
      </c>
      <c r="S26" s="40">
        <f t="shared" si="11"/>
        <v>0</v>
      </c>
      <c r="T26" s="40">
        <f t="shared" si="11"/>
        <v>0</v>
      </c>
      <c r="U26" s="40">
        <f t="shared" si="11"/>
        <v>0</v>
      </c>
      <c r="V26" s="40">
        <f t="shared" si="11"/>
        <v>0</v>
      </c>
      <c r="W26" s="40">
        <f t="shared" si="11"/>
        <v>0</v>
      </c>
      <c r="X26" s="40">
        <f t="shared" si="11"/>
        <v>0</v>
      </c>
      <c r="Y26" s="40">
        <f t="shared" si="11"/>
        <v>0</v>
      </c>
      <c r="Z26" s="40">
        <f t="shared" si="11"/>
        <v>0</v>
      </c>
      <c r="AA26" s="40">
        <f t="shared" si="12"/>
        <v>0</v>
      </c>
      <c r="AB26" s="40">
        <f t="shared" si="12"/>
        <v>0</v>
      </c>
      <c r="AC26" s="40">
        <f t="shared" si="12"/>
        <v>0</v>
      </c>
      <c r="AD26" s="40">
        <f t="shared" si="12"/>
        <v>0</v>
      </c>
      <c r="AE26" s="40">
        <f t="shared" si="12"/>
        <v>0</v>
      </c>
      <c r="AF26" s="40">
        <f t="shared" si="12"/>
        <v>0</v>
      </c>
      <c r="AG26" s="40">
        <f t="shared" si="12"/>
        <v>0</v>
      </c>
      <c r="AH26" s="40">
        <f t="shared" si="12"/>
        <v>0</v>
      </c>
      <c r="AI26" s="40">
        <f t="shared" si="12"/>
        <v>0</v>
      </c>
      <c r="AJ26" s="40">
        <f t="shared" si="12"/>
        <v>0</v>
      </c>
      <c r="AK26" s="40">
        <f t="shared" si="13"/>
        <v>0</v>
      </c>
      <c r="AL26" s="40">
        <f t="shared" si="13"/>
        <v>0</v>
      </c>
      <c r="AM26" s="40">
        <f t="shared" si="13"/>
        <v>0</v>
      </c>
      <c r="AN26" s="40">
        <f t="shared" si="13"/>
        <v>0</v>
      </c>
      <c r="AO26" s="40">
        <f t="shared" si="13"/>
        <v>0</v>
      </c>
      <c r="AP26" s="40">
        <f t="shared" si="13"/>
        <v>0</v>
      </c>
      <c r="AQ26" s="40">
        <f t="shared" si="13"/>
        <v>0</v>
      </c>
      <c r="AR26" s="40">
        <f t="shared" si="13"/>
        <v>0</v>
      </c>
      <c r="AS26" s="40">
        <f t="shared" si="13"/>
        <v>0</v>
      </c>
      <c r="AT26" s="40">
        <f t="shared" si="13"/>
        <v>0</v>
      </c>
      <c r="AU26" s="40">
        <f t="shared" si="14"/>
        <v>0</v>
      </c>
      <c r="AV26" s="40">
        <f t="shared" si="14"/>
        <v>0</v>
      </c>
      <c r="AW26" s="40">
        <f t="shared" si="14"/>
        <v>0</v>
      </c>
      <c r="AX26" s="40">
        <f t="shared" si="14"/>
        <v>0</v>
      </c>
      <c r="AY26" s="40">
        <f t="shared" si="14"/>
        <v>0</v>
      </c>
      <c r="AZ26" s="40">
        <f t="shared" si="14"/>
        <v>0</v>
      </c>
      <c r="BA26" s="40">
        <f t="shared" si="14"/>
        <v>0</v>
      </c>
      <c r="BB26" s="40">
        <f t="shared" si="14"/>
        <v>0</v>
      </c>
      <c r="BC26" s="40">
        <f t="shared" si="14"/>
        <v>0</v>
      </c>
      <c r="BD26" s="40">
        <f t="shared" si="14"/>
        <v>0</v>
      </c>
      <c r="BE26" s="40">
        <f t="shared" si="15"/>
        <v>0</v>
      </c>
      <c r="BF26" s="40">
        <f t="shared" si="15"/>
        <v>0</v>
      </c>
      <c r="BG26" s="40">
        <f t="shared" si="15"/>
        <v>0</v>
      </c>
      <c r="BH26" s="40">
        <f t="shared" si="15"/>
        <v>0</v>
      </c>
      <c r="BI26" s="40">
        <f t="shared" si="15"/>
        <v>0</v>
      </c>
      <c r="BJ26" s="40">
        <f t="shared" si="15"/>
        <v>0</v>
      </c>
      <c r="BK26" s="40"/>
      <c r="BL26" s="40"/>
      <c r="BM26" s="41"/>
    </row>
    <row r="27" spans="1:65">
      <c r="A27" s="13">
        <v>250</v>
      </c>
      <c r="B27" s="13" t="s">
        <v>26</v>
      </c>
      <c r="C27" s="8">
        <v>25301020</v>
      </c>
      <c r="D27" s="7" t="s">
        <v>115</v>
      </c>
      <c r="E27" s="7" t="s">
        <v>118</v>
      </c>
      <c r="F27" s="7" t="s">
        <v>73</v>
      </c>
      <c r="G27" s="7"/>
      <c r="H27" s="7"/>
      <c r="I27" s="7" t="s">
        <v>10</v>
      </c>
      <c r="J27" s="7">
        <v>6.81</v>
      </c>
      <c r="K27" s="7" t="s">
        <v>23</v>
      </c>
      <c r="L27" s="6">
        <v>1</v>
      </c>
      <c r="M27" s="5">
        <v>5</v>
      </c>
      <c r="N27" s="24">
        <f t="shared" si="10"/>
        <v>2024</v>
      </c>
      <c r="O27" s="80">
        <f t="shared" si="8"/>
        <v>6.81</v>
      </c>
      <c r="P27" s="69"/>
      <c r="Q27" s="45">
        <f t="shared" si="11"/>
        <v>0</v>
      </c>
      <c r="R27" s="40">
        <f t="shared" si="11"/>
        <v>0</v>
      </c>
      <c r="S27" s="40">
        <f t="shared" si="11"/>
        <v>0</v>
      </c>
      <c r="T27" s="40">
        <f t="shared" si="11"/>
        <v>0</v>
      </c>
      <c r="U27" s="40">
        <f t="shared" si="11"/>
        <v>6.81</v>
      </c>
      <c r="V27" s="40">
        <f t="shared" si="11"/>
        <v>0</v>
      </c>
      <c r="W27" s="40">
        <f t="shared" si="11"/>
        <v>0</v>
      </c>
      <c r="X27" s="40">
        <f t="shared" si="11"/>
        <v>0</v>
      </c>
      <c r="Y27" s="40">
        <f t="shared" si="11"/>
        <v>0</v>
      </c>
      <c r="Z27" s="40">
        <f t="shared" si="11"/>
        <v>6.81</v>
      </c>
      <c r="AA27" s="40">
        <f t="shared" si="12"/>
        <v>0</v>
      </c>
      <c r="AB27" s="40">
        <f t="shared" si="12"/>
        <v>0</v>
      </c>
      <c r="AC27" s="40">
        <f t="shared" si="12"/>
        <v>0</v>
      </c>
      <c r="AD27" s="40">
        <f t="shared" si="12"/>
        <v>0</v>
      </c>
      <c r="AE27" s="40">
        <f t="shared" si="12"/>
        <v>6.81</v>
      </c>
      <c r="AF27" s="40">
        <f t="shared" si="12"/>
        <v>0</v>
      </c>
      <c r="AG27" s="40">
        <f t="shared" si="12"/>
        <v>0</v>
      </c>
      <c r="AH27" s="40">
        <f t="shared" si="12"/>
        <v>0</v>
      </c>
      <c r="AI27" s="40">
        <f t="shared" si="12"/>
        <v>0</v>
      </c>
      <c r="AJ27" s="40">
        <f t="shared" si="12"/>
        <v>6.81</v>
      </c>
      <c r="AK27" s="40">
        <f t="shared" si="13"/>
        <v>0</v>
      </c>
      <c r="AL27" s="40">
        <f t="shared" si="13"/>
        <v>0</v>
      </c>
      <c r="AM27" s="40">
        <f t="shared" si="13"/>
        <v>0</v>
      </c>
      <c r="AN27" s="40">
        <f t="shared" si="13"/>
        <v>0</v>
      </c>
      <c r="AO27" s="40">
        <f t="shared" si="13"/>
        <v>6.81</v>
      </c>
      <c r="AP27" s="40">
        <f t="shared" si="13"/>
        <v>0</v>
      </c>
      <c r="AQ27" s="40">
        <f t="shared" si="13"/>
        <v>0</v>
      </c>
      <c r="AR27" s="40">
        <f t="shared" si="13"/>
        <v>0</v>
      </c>
      <c r="AS27" s="40">
        <f t="shared" si="13"/>
        <v>0</v>
      </c>
      <c r="AT27" s="40">
        <f t="shared" si="13"/>
        <v>6.81</v>
      </c>
      <c r="AU27" s="40">
        <f t="shared" si="14"/>
        <v>0</v>
      </c>
      <c r="AV27" s="40">
        <f t="shared" si="14"/>
        <v>0</v>
      </c>
      <c r="AW27" s="40">
        <f t="shared" si="14"/>
        <v>0</v>
      </c>
      <c r="AX27" s="40">
        <f t="shared" si="14"/>
        <v>0</v>
      </c>
      <c r="AY27" s="40">
        <f t="shared" si="14"/>
        <v>6.81</v>
      </c>
      <c r="AZ27" s="40">
        <f t="shared" si="14"/>
        <v>0</v>
      </c>
      <c r="BA27" s="40">
        <f t="shared" si="14"/>
        <v>0</v>
      </c>
      <c r="BB27" s="40">
        <f t="shared" si="14"/>
        <v>0</v>
      </c>
      <c r="BC27" s="40">
        <f t="shared" si="14"/>
        <v>0</v>
      </c>
      <c r="BD27" s="40">
        <f t="shared" si="14"/>
        <v>6.81</v>
      </c>
      <c r="BE27" s="40">
        <f t="shared" si="15"/>
        <v>0</v>
      </c>
      <c r="BF27" s="40">
        <f t="shared" si="15"/>
        <v>0</v>
      </c>
      <c r="BG27" s="40">
        <f t="shared" si="15"/>
        <v>0</v>
      </c>
      <c r="BH27" s="40">
        <f t="shared" si="15"/>
        <v>0</v>
      </c>
      <c r="BI27" s="40">
        <f t="shared" si="15"/>
        <v>6.81</v>
      </c>
      <c r="BJ27" s="40">
        <f t="shared" si="15"/>
        <v>0</v>
      </c>
      <c r="BK27" s="40"/>
      <c r="BL27" s="40"/>
      <c r="BM27" s="41"/>
    </row>
    <row r="28" spans="1:65">
      <c r="A28" s="13">
        <v>250</v>
      </c>
      <c r="B28" s="13" t="s">
        <v>26</v>
      </c>
      <c r="C28" s="8">
        <v>25301020</v>
      </c>
      <c r="D28" s="7" t="s">
        <v>115</v>
      </c>
      <c r="E28" s="7" t="s">
        <v>119</v>
      </c>
      <c r="F28" s="7" t="s">
        <v>249</v>
      </c>
      <c r="G28" s="7"/>
      <c r="H28" s="7"/>
      <c r="I28" s="7" t="s">
        <v>11</v>
      </c>
      <c r="J28" s="7">
        <v>22.8</v>
      </c>
      <c r="K28" s="7" t="s">
        <v>248</v>
      </c>
      <c r="L28" s="6">
        <v>1</v>
      </c>
      <c r="M28" s="5">
        <v>7</v>
      </c>
      <c r="N28" s="24">
        <f t="shared" si="10"/>
        <v>2026</v>
      </c>
      <c r="O28" s="80">
        <f t="shared" si="8"/>
        <v>22.8</v>
      </c>
      <c r="P28" s="69"/>
      <c r="Q28" s="45">
        <f t="shared" si="11"/>
        <v>0</v>
      </c>
      <c r="R28" s="40">
        <f t="shared" si="11"/>
        <v>0</v>
      </c>
      <c r="S28" s="40">
        <f t="shared" si="11"/>
        <v>0</v>
      </c>
      <c r="T28" s="40">
        <f t="shared" si="11"/>
        <v>0</v>
      </c>
      <c r="U28" s="40">
        <f t="shared" si="11"/>
        <v>0</v>
      </c>
      <c r="V28" s="40">
        <f t="shared" si="11"/>
        <v>0</v>
      </c>
      <c r="W28" s="40">
        <f t="shared" si="11"/>
        <v>22.8</v>
      </c>
      <c r="X28" s="40">
        <f t="shared" si="11"/>
        <v>0</v>
      </c>
      <c r="Y28" s="40">
        <f t="shared" si="11"/>
        <v>0</v>
      </c>
      <c r="Z28" s="40">
        <f t="shared" si="11"/>
        <v>0</v>
      </c>
      <c r="AA28" s="40">
        <f t="shared" si="12"/>
        <v>0</v>
      </c>
      <c r="AB28" s="40">
        <f t="shared" si="12"/>
        <v>0</v>
      </c>
      <c r="AC28" s="40">
        <f t="shared" si="12"/>
        <v>0</v>
      </c>
      <c r="AD28" s="40">
        <f t="shared" si="12"/>
        <v>22.8</v>
      </c>
      <c r="AE28" s="40">
        <f t="shared" si="12"/>
        <v>0</v>
      </c>
      <c r="AF28" s="40">
        <f t="shared" si="12"/>
        <v>0</v>
      </c>
      <c r="AG28" s="40">
        <f t="shared" si="12"/>
        <v>0</v>
      </c>
      <c r="AH28" s="40">
        <f t="shared" si="12"/>
        <v>0</v>
      </c>
      <c r="AI28" s="40">
        <f t="shared" si="12"/>
        <v>0</v>
      </c>
      <c r="AJ28" s="40">
        <f t="shared" si="12"/>
        <v>0</v>
      </c>
      <c r="AK28" s="40">
        <f t="shared" si="13"/>
        <v>22.8</v>
      </c>
      <c r="AL28" s="40">
        <f t="shared" si="13"/>
        <v>0</v>
      </c>
      <c r="AM28" s="40">
        <f t="shared" si="13"/>
        <v>0</v>
      </c>
      <c r="AN28" s="40">
        <f t="shared" si="13"/>
        <v>0</v>
      </c>
      <c r="AO28" s="40">
        <f t="shared" si="13"/>
        <v>0</v>
      </c>
      <c r="AP28" s="40">
        <f t="shared" si="13"/>
        <v>0</v>
      </c>
      <c r="AQ28" s="40">
        <f t="shared" si="13"/>
        <v>0</v>
      </c>
      <c r="AR28" s="40">
        <f t="shared" si="13"/>
        <v>22.8</v>
      </c>
      <c r="AS28" s="40">
        <f t="shared" si="13"/>
        <v>0</v>
      </c>
      <c r="AT28" s="40">
        <f t="shared" si="13"/>
        <v>0</v>
      </c>
      <c r="AU28" s="40">
        <f t="shared" si="14"/>
        <v>0</v>
      </c>
      <c r="AV28" s="40">
        <f t="shared" si="14"/>
        <v>0</v>
      </c>
      <c r="AW28" s="40">
        <f t="shared" si="14"/>
        <v>0</v>
      </c>
      <c r="AX28" s="40">
        <f t="shared" si="14"/>
        <v>0</v>
      </c>
      <c r="AY28" s="40">
        <f t="shared" si="14"/>
        <v>22.8</v>
      </c>
      <c r="AZ28" s="40">
        <f t="shared" si="14"/>
        <v>0</v>
      </c>
      <c r="BA28" s="40">
        <f t="shared" si="14"/>
        <v>0</v>
      </c>
      <c r="BB28" s="40">
        <f t="shared" si="14"/>
        <v>0</v>
      </c>
      <c r="BC28" s="40">
        <f t="shared" si="14"/>
        <v>0</v>
      </c>
      <c r="BD28" s="40">
        <f t="shared" si="14"/>
        <v>0</v>
      </c>
      <c r="BE28" s="40">
        <f t="shared" si="15"/>
        <v>0</v>
      </c>
      <c r="BF28" s="40">
        <f t="shared" si="15"/>
        <v>22.8</v>
      </c>
      <c r="BG28" s="40">
        <f t="shared" si="15"/>
        <v>0</v>
      </c>
      <c r="BH28" s="40">
        <f t="shared" si="15"/>
        <v>0</v>
      </c>
      <c r="BI28" s="40">
        <f t="shared" si="15"/>
        <v>0</v>
      </c>
      <c r="BJ28" s="40">
        <f t="shared" si="15"/>
        <v>0</v>
      </c>
      <c r="BK28" s="40"/>
      <c r="BL28" s="40"/>
      <c r="BM28" s="41"/>
    </row>
    <row r="29" spans="1:65">
      <c r="A29" s="13">
        <v>250</v>
      </c>
      <c r="B29" s="13" t="s">
        <v>26</v>
      </c>
      <c r="C29" s="8">
        <v>25301040</v>
      </c>
      <c r="D29" s="7" t="s">
        <v>120</v>
      </c>
      <c r="E29" s="7" t="s">
        <v>121</v>
      </c>
      <c r="F29" s="7" t="s">
        <v>122</v>
      </c>
      <c r="G29" s="7"/>
      <c r="H29" s="7"/>
      <c r="I29" s="7" t="s">
        <v>10</v>
      </c>
      <c r="J29" s="7">
        <v>1</v>
      </c>
      <c r="K29" s="7" t="s">
        <v>25</v>
      </c>
      <c r="L29" s="6">
        <v>1</v>
      </c>
      <c r="M29" s="5">
        <v>30</v>
      </c>
      <c r="N29" s="24">
        <f t="shared" si="10"/>
        <v>2049</v>
      </c>
      <c r="O29" s="80">
        <f t="shared" si="8"/>
        <v>1</v>
      </c>
      <c r="P29" s="69"/>
      <c r="Q29" s="45">
        <f t="shared" si="11"/>
        <v>0</v>
      </c>
      <c r="R29" s="40">
        <f t="shared" si="11"/>
        <v>0</v>
      </c>
      <c r="S29" s="40">
        <f t="shared" si="11"/>
        <v>0</v>
      </c>
      <c r="T29" s="40">
        <f t="shared" si="11"/>
        <v>0</v>
      </c>
      <c r="U29" s="40">
        <f t="shared" si="11"/>
        <v>0</v>
      </c>
      <c r="V29" s="40">
        <f t="shared" si="11"/>
        <v>0</v>
      </c>
      <c r="W29" s="40">
        <f t="shared" si="11"/>
        <v>0</v>
      </c>
      <c r="X29" s="40">
        <f t="shared" si="11"/>
        <v>0</v>
      </c>
      <c r="Y29" s="40">
        <f t="shared" si="11"/>
        <v>0</v>
      </c>
      <c r="Z29" s="40">
        <f t="shared" si="11"/>
        <v>0</v>
      </c>
      <c r="AA29" s="40">
        <f t="shared" si="12"/>
        <v>0</v>
      </c>
      <c r="AB29" s="40">
        <f t="shared" si="12"/>
        <v>0</v>
      </c>
      <c r="AC29" s="40">
        <f t="shared" si="12"/>
        <v>0</v>
      </c>
      <c r="AD29" s="40">
        <f t="shared" si="12"/>
        <v>0</v>
      </c>
      <c r="AE29" s="40">
        <f t="shared" si="12"/>
        <v>0</v>
      </c>
      <c r="AF29" s="40">
        <f t="shared" si="12"/>
        <v>0</v>
      </c>
      <c r="AG29" s="40">
        <f t="shared" si="12"/>
        <v>0</v>
      </c>
      <c r="AH29" s="40">
        <f t="shared" si="12"/>
        <v>0</v>
      </c>
      <c r="AI29" s="40">
        <f t="shared" si="12"/>
        <v>0</v>
      </c>
      <c r="AJ29" s="40">
        <f t="shared" si="12"/>
        <v>0</v>
      </c>
      <c r="AK29" s="40">
        <f t="shared" si="13"/>
        <v>0</v>
      </c>
      <c r="AL29" s="40">
        <f t="shared" si="13"/>
        <v>0</v>
      </c>
      <c r="AM29" s="40">
        <f t="shared" si="13"/>
        <v>0</v>
      </c>
      <c r="AN29" s="40">
        <f t="shared" si="13"/>
        <v>0</v>
      </c>
      <c r="AO29" s="40">
        <f t="shared" si="13"/>
        <v>0</v>
      </c>
      <c r="AP29" s="40">
        <f t="shared" si="13"/>
        <v>0</v>
      </c>
      <c r="AQ29" s="40">
        <f t="shared" si="13"/>
        <v>0</v>
      </c>
      <c r="AR29" s="40">
        <f t="shared" si="13"/>
        <v>0</v>
      </c>
      <c r="AS29" s="40">
        <f t="shared" si="13"/>
        <v>0</v>
      </c>
      <c r="AT29" s="40">
        <f t="shared" si="13"/>
        <v>1</v>
      </c>
      <c r="AU29" s="40">
        <f t="shared" si="14"/>
        <v>0</v>
      </c>
      <c r="AV29" s="40">
        <f t="shared" si="14"/>
        <v>0</v>
      </c>
      <c r="AW29" s="40">
        <f t="shared" si="14"/>
        <v>0</v>
      </c>
      <c r="AX29" s="40">
        <f t="shared" si="14"/>
        <v>0</v>
      </c>
      <c r="AY29" s="40">
        <f t="shared" si="14"/>
        <v>0</v>
      </c>
      <c r="AZ29" s="40">
        <f t="shared" si="14"/>
        <v>0</v>
      </c>
      <c r="BA29" s="40">
        <f t="shared" si="14"/>
        <v>0</v>
      </c>
      <c r="BB29" s="40">
        <f t="shared" si="14"/>
        <v>0</v>
      </c>
      <c r="BC29" s="40">
        <f t="shared" si="14"/>
        <v>0</v>
      </c>
      <c r="BD29" s="40">
        <f t="shared" si="14"/>
        <v>0</v>
      </c>
      <c r="BE29" s="40">
        <f t="shared" si="15"/>
        <v>0</v>
      </c>
      <c r="BF29" s="40">
        <f t="shared" si="15"/>
        <v>0</v>
      </c>
      <c r="BG29" s="40">
        <f t="shared" si="15"/>
        <v>0</v>
      </c>
      <c r="BH29" s="40">
        <f t="shared" si="15"/>
        <v>0</v>
      </c>
      <c r="BI29" s="40">
        <f t="shared" si="15"/>
        <v>0</v>
      </c>
      <c r="BJ29" s="40">
        <f t="shared" si="15"/>
        <v>0</v>
      </c>
      <c r="BK29" s="40"/>
      <c r="BL29" s="40"/>
      <c r="BM29" s="41"/>
    </row>
    <row r="30" spans="1:65">
      <c r="A30" s="13">
        <v>250</v>
      </c>
      <c r="B30" s="13" t="s">
        <v>26</v>
      </c>
      <c r="C30" s="8">
        <v>25301040</v>
      </c>
      <c r="D30" s="7" t="s">
        <v>120</v>
      </c>
      <c r="E30" s="7" t="s">
        <v>123</v>
      </c>
      <c r="F30" s="7" t="s">
        <v>124</v>
      </c>
      <c r="G30" s="7"/>
      <c r="H30" s="7"/>
      <c r="I30" s="7" t="s">
        <v>11</v>
      </c>
      <c r="J30" s="7">
        <v>1</v>
      </c>
      <c r="K30" s="7" t="s">
        <v>25</v>
      </c>
      <c r="L30" s="6">
        <v>1</v>
      </c>
      <c r="M30" s="5">
        <v>7</v>
      </c>
      <c r="N30" s="24">
        <f t="shared" si="10"/>
        <v>2026</v>
      </c>
      <c r="O30" s="80">
        <f t="shared" si="8"/>
        <v>1</v>
      </c>
      <c r="P30" s="69"/>
      <c r="Q30" s="45">
        <f t="shared" si="11"/>
        <v>0</v>
      </c>
      <c r="R30" s="40">
        <f t="shared" si="11"/>
        <v>0</v>
      </c>
      <c r="S30" s="40">
        <f t="shared" si="11"/>
        <v>0</v>
      </c>
      <c r="T30" s="40">
        <f t="shared" si="11"/>
        <v>0</v>
      </c>
      <c r="U30" s="40">
        <f t="shared" si="11"/>
        <v>0</v>
      </c>
      <c r="V30" s="40">
        <f t="shared" si="11"/>
        <v>0</v>
      </c>
      <c r="W30" s="40">
        <f t="shared" si="11"/>
        <v>1</v>
      </c>
      <c r="X30" s="40">
        <f t="shared" si="11"/>
        <v>0</v>
      </c>
      <c r="Y30" s="40">
        <f t="shared" si="11"/>
        <v>0</v>
      </c>
      <c r="Z30" s="40">
        <f t="shared" si="11"/>
        <v>0</v>
      </c>
      <c r="AA30" s="40">
        <f t="shared" si="12"/>
        <v>0</v>
      </c>
      <c r="AB30" s="40">
        <f t="shared" si="12"/>
        <v>0</v>
      </c>
      <c r="AC30" s="40">
        <f t="shared" si="12"/>
        <v>0</v>
      </c>
      <c r="AD30" s="40">
        <f t="shared" si="12"/>
        <v>1</v>
      </c>
      <c r="AE30" s="40">
        <f t="shared" si="12"/>
        <v>0</v>
      </c>
      <c r="AF30" s="40">
        <f t="shared" si="12"/>
        <v>0</v>
      </c>
      <c r="AG30" s="40">
        <f t="shared" si="12"/>
        <v>0</v>
      </c>
      <c r="AH30" s="40">
        <f t="shared" si="12"/>
        <v>0</v>
      </c>
      <c r="AI30" s="40">
        <f t="shared" si="12"/>
        <v>0</v>
      </c>
      <c r="AJ30" s="40">
        <f t="shared" si="12"/>
        <v>0</v>
      </c>
      <c r="AK30" s="40">
        <f t="shared" si="13"/>
        <v>1</v>
      </c>
      <c r="AL30" s="40">
        <f t="shared" si="13"/>
        <v>0</v>
      </c>
      <c r="AM30" s="40">
        <f t="shared" si="13"/>
        <v>0</v>
      </c>
      <c r="AN30" s="40">
        <f t="shared" si="13"/>
        <v>0</v>
      </c>
      <c r="AO30" s="40">
        <f t="shared" si="13"/>
        <v>0</v>
      </c>
      <c r="AP30" s="40">
        <f t="shared" si="13"/>
        <v>0</v>
      </c>
      <c r="AQ30" s="40">
        <f t="shared" si="13"/>
        <v>0</v>
      </c>
      <c r="AR30" s="40">
        <f t="shared" si="13"/>
        <v>1</v>
      </c>
      <c r="AS30" s="40">
        <f t="shared" si="13"/>
        <v>0</v>
      </c>
      <c r="AT30" s="40">
        <f t="shared" si="13"/>
        <v>0</v>
      </c>
      <c r="AU30" s="40">
        <f t="shared" si="14"/>
        <v>0</v>
      </c>
      <c r="AV30" s="40">
        <f t="shared" si="14"/>
        <v>0</v>
      </c>
      <c r="AW30" s="40">
        <f t="shared" si="14"/>
        <v>0</v>
      </c>
      <c r="AX30" s="40">
        <f t="shared" si="14"/>
        <v>0</v>
      </c>
      <c r="AY30" s="40">
        <f t="shared" si="14"/>
        <v>1</v>
      </c>
      <c r="AZ30" s="40">
        <f t="shared" si="14"/>
        <v>0</v>
      </c>
      <c r="BA30" s="40">
        <f t="shared" si="14"/>
        <v>0</v>
      </c>
      <c r="BB30" s="40">
        <f t="shared" si="14"/>
        <v>0</v>
      </c>
      <c r="BC30" s="40">
        <f t="shared" si="14"/>
        <v>0</v>
      </c>
      <c r="BD30" s="40">
        <f t="shared" si="14"/>
        <v>0</v>
      </c>
      <c r="BE30" s="40">
        <f t="shared" si="15"/>
        <v>0</v>
      </c>
      <c r="BF30" s="40">
        <f t="shared" si="15"/>
        <v>1</v>
      </c>
      <c r="BG30" s="40">
        <f t="shared" si="15"/>
        <v>0</v>
      </c>
      <c r="BH30" s="40">
        <f t="shared" si="15"/>
        <v>0</v>
      </c>
      <c r="BI30" s="40">
        <f t="shared" si="15"/>
        <v>0</v>
      </c>
      <c r="BJ30" s="40">
        <f t="shared" si="15"/>
        <v>0</v>
      </c>
      <c r="BK30" s="40"/>
      <c r="BL30" s="40"/>
      <c r="BM30" s="41"/>
    </row>
    <row r="31" spans="1:65">
      <c r="A31" s="13">
        <v>250</v>
      </c>
      <c r="B31" s="13" t="s">
        <v>26</v>
      </c>
      <c r="C31" s="8">
        <v>25301041</v>
      </c>
      <c r="D31" s="7" t="s">
        <v>125</v>
      </c>
      <c r="E31" s="7" t="s">
        <v>126</v>
      </c>
      <c r="F31" s="7" t="s">
        <v>127</v>
      </c>
      <c r="G31" s="7"/>
      <c r="H31" s="7"/>
      <c r="I31" s="7" t="s">
        <v>10</v>
      </c>
      <c r="J31" s="7">
        <v>1</v>
      </c>
      <c r="K31" s="7" t="s">
        <v>25</v>
      </c>
      <c r="L31" s="6">
        <v>1</v>
      </c>
      <c r="M31" s="5">
        <v>30</v>
      </c>
      <c r="N31" s="24">
        <f t="shared" si="10"/>
        <v>2049</v>
      </c>
      <c r="O31" s="80">
        <f t="shared" si="8"/>
        <v>1</v>
      </c>
      <c r="P31" s="69"/>
      <c r="Q31" s="45">
        <f t="shared" si="11"/>
        <v>0</v>
      </c>
      <c r="R31" s="40">
        <f t="shared" si="11"/>
        <v>0</v>
      </c>
      <c r="S31" s="40">
        <f t="shared" si="11"/>
        <v>0</v>
      </c>
      <c r="T31" s="40">
        <f t="shared" si="11"/>
        <v>0</v>
      </c>
      <c r="U31" s="40">
        <f t="shared" si="11"/>
        <v>0</v>
      </c>
      <c r="V31" s="40">
        <f t="shared" si="11"/>
        <v>0</v>
      </c>
      <c r="W31" s="40">
        <f t="shared" si="11"/>
        <v>0</v>
      </c>
      <c r="X31" s="40">
        <f t="shared" si="11"/>
        <v>0</v>
      </c>
      <c r="Y31" s="40">
        <f t="shared" si="11"/>
        <v>0</v>
      </c>
      <c r="Z31" s="40">
        <f t="shared" si="11"/>
        <v>0</v>
      </c>
      <c r="AA31" s="40">
        <f t="shared" si="12"/>
        <v>0</v>
      </c>
      <c r="AB31" s="40">
        <f t="shared" si="12"/>
        <v>0</v>
      </c>
      <c r="AC31" s="40">
        <f t="shared" si="12"/>
        <v>0</v>
      </c>
      <c r="AD31" s="40">
        <f t="shared" si="12"/>
        <v>0</v>
      </c>
      <c r="AE31" s="40">
        <f t="shared" si="12"/>
        <v>0</v>
      </c>
      <c r="AF31" s="40">
        <f t="shared" si="12"/>
        <v>0</v>
      </c>
      <c r="AG31" s="40">
        <f t="shared" si="12"/>
        <v>0</v>
      </c>
      <c r="AH31" s="40">
        <f t="shared" si="12"/>
        <v>0</v>
      </c>
      <c r="AI31" s="40">
        <f t="shared" si="12"/>
        <v>0</v>
      </c>
      <c r="AJ31" s="40">
        <f t="shared" si="12"/>
        <v>0</v>
      </c>
      <c r="AK31" s="40">
        <f t="shared" si="13"/>
        <v>0</v>
      </c>
      <c r="AL31" s="40">
        <f t="shared" si="13"/>
        <v>0</v>
      </c>
      <c r="AM31" s="40">
        <f t="shared" si="13"/>
        <v>0</v>
      </c>
      <c r="AN31" s="40">
        <f t="shared" si="13"/>
        <v>0</v>
      </c>
      <c r="AO31" s="40">
        <f t="shared" si="13"/>
        <v>0</v>
      </c>
      <c r="AP31" s="40">
        <f t="shared" si="13"/>
        <v>0</v>
      </c>
      <c r="AQ31" s="40">
        <f t="shared" si="13"/>
        <v>0</v>
      </c>
      <c r="AR31" s="40">
        <f t="shared" si="13"/>
        <v>0</v>
      </c>
      <c r="AS31" s="40">
        <f t="shared" si="13"/>
        <v>0</v>
      </c>
      <c r="AT31" s="40">
        <f t="shared" si="13"/>
        <v>1</v>
      </c>
      <c r="AU31" s="40">
        <f t="shared" si="14"/>
        <v>0</v>
      </c>
      <c r="AV31" s="40">
        <f t="shared" si="14"/>
        <v>0</v>
      </c>
      <c r="AW31" s="40">
        <f t="shared" si="14"/>
        <v>0</v>
      </c>
      <c r="AX31" s="40">
        <f t="shared" si="14"/>
        <v>0</v>
      </c>
      <c r="AY31" s="40">
        <f t="shared" si="14"/>
        <v>0</v>
      </c>
      <c r="AZ31" s="40">
        <f t="shared" si="14"/>
        <v>0</v>
      </c>
      <c r="BA31" s="40">
        <f t="shared" si="14"/>
        <v>0</v>
      </c>
      <c r="BB31" s="40">
        <f t="shared" si="14"/>
        <v>0</v>
      </c>
      <c r="BC31" s="40">
        <f t="shared" si="14"/>
        <v>0</v>
      </c>
      <c r="BD31" s="40">
        <f t="shared" si="14"/>
        <v>0</v>
      </c>
      <c r="BE31" s="40">
        <f t="shared" si="15"/>
        <v>0</v>
      </c>
      <c r="BF31" s="40">
        <f t="shared" si="15"/>
        <v>0</v>
      </c>
      <c r="BG31" s="40">
        <f t="shared" si="15"/>
        <v>0</v>
      </c>
      <c r="BH31" s="40">
        <f t="shared" si="15"/>
        <v>0</v>
      </c>
      <c r="BI31" s="40">
        <f t="shared" si="15"/>
        <v>0</v>
      </c>
      <c r="BJ31" s="40">
        <f t="shared" si="15"/>
        <v>0</v>
      </c>
      <c r="BK31" s="40"/>
      <c r="BL31" s="40"/>
      <c r="BM31" s="41"/>
    </row>
    <row r="32" spans="1:65">
      <c r="A32" s="13">
        <v>250</v>
      </c>
      <c r="B32" s="13" t="s">
        <v>26</v>
      </c>
      <c r="C32" s="8">
        <v>25301041</v>
      </c>
      <c r="D32" s="7" t="s">
        <v>125</v>
      </c>
      <c r="E32" s="7" t="s">
        <v>128</v>
      </c>
      <c r="F32" s="7" t="s">
        <v>129</v>
      </c>
      <c r="G32" s="7"/>
      <c r="H32" s="7"/>
      <c r="I32" s="7" t="s">
        <v>11</v>
      </c>
      <c r="J32" s="7">
        <v>1</v>
      </c>
      <c r="K32" s="7" t="s">
        <v>25</v>
      </c>
      <c r="L32" s="6">
        <v>1</v>
      </c>
      <c r="M32" s="5">
        <v>7</v>
      </c>
      <c r="N32" s="24">
        <f t="shared" si="10"/>
        <v>2026</v>
      </c>
      <c r="O32" s="80">
        <f t="shared" si="8"/>
        <v>1</v>
      </c>
      <c r="P32" s="69"/>
      <c r="Q32" s="45">
        <f t="shared" si="11"/>
        <v>0</v>
      </c>
      <c r="R32" s="40">
        <f t="shared" si="11"/>
        <v>0</v>
      </c>
      <c r="S32" s="40">
        <f t="shared" si="11"/>
        <v>0</v>
      </c>
      <c r="T32" s="40">
        <f t="shared" si="11"/>
        <v>0</v>
      </c>
      <c r="U32" s="40">
        <f t="shared" si="11"/>
        <v>0</v>
      </c>
      <c r="V32" s="40">
        <f t="shared" si="11"/>
        <v>0</v>
      </c>
      <c r="W32" s="40">
        <f t="shared" si="11"/>
        <v>1</v>
      </c>
      <c r="X32" s="40">
        <f t="shared" si="11"/>
        <v>0</v>
      </c>
      <c r="Y32" s="40">
        <f t="shared" si="11"/>
        <v>0</v>
      </c>
      <c r="Z32" s="40">
        <f t="shared" si="11"/>
        <v>0</v>
      </c>
      <c r="AA32" s="40">
        <f t="shared" si="12"/>
        <v>0</v>
      </c>
      <c r="AB32" s="40">
        <f t="shared" si="12"/>
        <v>0</v>
      </c>
      <c r="AC32" s="40">
        <f t="shared" si="12"/>
        <v>0</v>
      </c>
      <c r="AD32" s="40">
        <f t="shared" si="12"/>
        <v>1</v>
      </c>
      <c r="AE32" s="40">
        <f t="shared" si="12"/>
        <v>0</v>
      </c>
      <c r="AF32" s="40">
        <f t="shared" si="12"/>
        <v>0</v>
      </c>
      <c r="AG32" s="40">
        <f t="shared" si="12"/>
        <v>0</v>
      </c>
      <c r="AH32" s="40">
        <f t="shared" si="12"/>
        <v>0</v>
      </c>
      <c r="AI32" s="40">
        <f t="shared" si="12"/>
        <v>0</v>
      </c>
      <c r="AJ32" s="40">
        <f t="shared" si="12"/>
        <v>0</v>
      </c>
      <c r="AK32" s="40">
        <f t="shared" si="13"/>
        <v>1</v>
      </c>
      <c r="AL32" s="40">
        <f t="shared" si="13"/>
        <v>0</v>
      </c>
      <c r="AM32" s="40">
        <f t="shared" si="13"/>
        <v>0</v>
      </c>
      <c r="AN32" s="40">
        <f t="shared" si="13"/>
        <v>0</v>
      </c>
      <c r="AO32" s="40">
        <f t="shared" si="13"/>
        <v>0</v>
      </c>
      <c r="AP32" s="40">
        <f t="shared" si="13"/>
        <v>0</v>
      </c>
      <c r="AQ32" s="40">
        <f t="shared" si="13"/>
        <v>0</v>
      </c>
      <c r="AR32" s="40">
        <f t="shared" si="13"/>
        <v>1</v>
      </c>
      <c r="AS32" s="40">
        <f t="shared" si="13"/>
        <v>0</v>
      </c>
      <c r="AT32" s="40">
        <f t="shared" si="13"/>
        <v>0</v>
      </c>
      <c r="AU32" s="40">
        <f t="shared" si="14"/>
        <v>0</v>
      </c>
      <c r="AV32" s="40">
        <f t="shared" si="14"/>
        <v>0</v>
      </c>
      <c r="AW32" s="40">
        <f t="shared" si="14"/>
        <v>0</v>
      </c>
      <c r="AX32" s="40">
        <f t="shared" si="14"/>
        <v>0</v>
      </c>
      <c r="AY32" s="40">
        <f t="shared" si="14"/>
        <v>1</v>
      </c>
      <c r="AZ32" s="40">
        <f t="shared" si="14"/>
        <v>0</v>
      </c>
      <c r="BA32" s="40">
        <f t="shared" si="14"/>
        <v>0</v>
      </c>
      <c r="BB32" s="40">
        <f t="shared" si="14"/>
        <v>0</v>
      </c>
      <c r="BC32" s="40">
        <f t="shared" si="14"/>
        <v>0</v>
      </c>
      <c r="BD32" s="40">
        <f t="shared" si="14"/>
        <v>0</v>
      </c>
      <c r="BE32" s="40">
        <f t="shared" si="15"/>
        <v>0</v>
      </c>
      <c r="BF32" s="40">
        <f t="shared" si="15"/>
        <v>1</v>
      </c>
      <c r="BG32" s="40">
        <f t="shared" si="15"/>
        <v>0</v>
      </c>
      <c r="BH32" s="40">
        <f t="shared" si="15"/>
        <v>0</v>
      </c>
      <c r="BI32" s="40">
        <f t="shared" si="15"/>
        <v>0</v>
      </c>
      <c r="BJ32" s="40">
        <f t="shared" si="15"/>
        <v>0</v>
      </c>
      <c r="BK32" s="40"/>
      <c r="BL32" s="40"/>
      <c r="BM32" s="41"/>
    </row>
    <row r="33" spans="1:65">
      <c r="A33" s="13">
        <v>250</v>
      </c>
      <c r="B33" s="13" t="s">
        <v>26</v>
      </c>
      <c r="C33" s="8">
        <v>25301044</v>
      </c>
      <c r="D33" s="7" t="s">
        <v>130</v>
      </c>
      <c r="E33" s="7" t="s">
        <v>131</v>
      </c>
      <c r="F33" s="7" t="s">
        <v>132</v>
      </c>
      <c r="G33" s="7"/>
      <c r="H33" s="7"/>
      <c r="I33" s="7" t="s">
        <v>10</v>
      </c>
      <c r="J33" s="7">
        <v>1</v>
      </c>
      <c r="K33" s="7" t="s">
        <v>25</v>
      </c>
      <c r="L33" s="6">
        <v>1</v>
      </c>
      <c r="M33" s="5">
        <v>30</v>
      </c>
      <c r="N33" s="24">
        <f t="shared" si="10"/>
        <v>2049</v>
      </c>
      <c r="O33" s="80">
        <f t="shared" ref="O33:O41" si="16">SUM(J33*L33)</f>
        <v>1</v>
      </c>
      <c r="P33" s="69"/>
      <c r="Q33" s="45">
        <f t="shared" si="11"/>
        <v>0</v>
      </c>
      <c r="R33" s="40">
        <f t="shared" si="11"/>
        <v>0</v>
      </c>
      <c r="S33" s="40">
        <f t="shared" si="11"/>
        <v>0</v>
      </c>
      <c r="T33" s="40">
        <f t="shared" si="11"/>
        <v>0</v>
      </c>
      <c r="U33" s="40">
        <f t="shared" si="11"/>
        <v>0</v>
      </c>
      <c r="V33" s="40">
        <f t="shared" si="11"/>
        <v>0</v>
      </c>
      <c r="W33" s="40">
        <f t="shared" si="11"/>
        <v>0</v>
      </c>
      <c r="X33" s="40">
        <f t="shared" si="11"/>
        <v>0</v>
      </c>
      <c r="Y33" s="40">
        <f t="shared" si="11"/>
        <v>0</v>
      </c>
      <c r="Z33" s="40">
        <f t="shared" si="11"/>
        <v>0</v>
      </c>
      <c r="AA33" s="40">
        <f t="shared" si="12"/>
        <v>0</v>
      </c>
      <c r="AB33" s="40">
        <f t="shared" si="12"/>
        <v>0</v>
      </c>
      <c r="AC33" s="40">
        <f t="shared" si="12"/>
        <v>0</v>
      </c>
      <c r="AD33" s="40">
        <f t="shared" si="12"/>
        <v>0</v>
      </c>
      <c r="AE33" s="40">
        <f t="shared" si="12"/>
        <v>0</v>
      </c>
      <c r="AF33" s="40">
        <f t="shared" si="12"/>
        <v>0</v>
      </c>
      <c r="AG33" s="40">
        <f t="shared" si="12"/>
        <v>0</v>
      </c>
      <c r="AH33" s="40">
        <f t="shared" si="12"/>
        <v>0</v>
      </c>
      <c r="AI33" s="40">
        <f t="shared" si="12"/>
        <v>0</v>
      </c>
      <c r="AJ33" s="40">
        <f t="shared" si="12"/>
        <v>0</v>
      </c>
      <c r="AK33" s="40">
        <f t="shared" si="13"/>
        <v>0</v>
      </c>
      <c r="AL33" s="40">
        <f t="shared" si="13"/>
        <v>0</v>
      </c>
      <c r="AM33" s="40">
        <f t="shared" si="13"/>
        <v>0</v>
      </c>
      <c r="AN33" s="40">
        <f t="shared" si="13"/>
        <v>0</v>
      </c>
      <c r="AO33" s="40">
        <f t="shared" si="13"/>
        <v>0</v>
      </c>
      <c r="AP33" s="40">
        <f t="shared" si="13"/>
        <v>0</v>
      </c>
      <c r="AQ33" s="40">
        <f t="shared" si="13"/>
        <v>0</v>
      </c>
      <c r="AR33" s="40">
        <f t="shared" si="13"/>
        <v>0</v>
      </c>
      <c r="AS33" s="40">
        <f t="shared" si="13"/>
        <v>0</v>
      </c>
      <c r="AT33" s="40">
        <f t="shared" si="13"/>
        <v>1</v>
      </c>
      <c r="AU33" s="40">
        <f t="shared" si="14"/>
        <v>0</v>
      </c>
      <c r="AV33" s="40">
        <f t="shared" si="14"/>
        <v>0</v>
      </c>
      <c r="AW33" s="40">
        <f t="shared" si="14"/>
        <v>0</v>
      </c>
      <c r="AX33" s="40">
        <f t="shared" si="14"/>
        <v>0</v>
      </c>
      <c r="AY33" s="40">
        <f t="shared" si="14"/>
        <v>0</v>
      </c>
      <c r="AZ33" s="40">
        <f t="shared" si="14"/>
        <v>0</v>
      </c>
      <c r="BA33" s="40">
        <f t="shared" si="14"/>
        <v>0</v>
      </c>
      <c r="BB33" s="40">
        <f t="shared" si="14"/>
        <v>0</v>
      </c>
      <c r="BC33" s="40">
        <f t="shared" si="14"/>
        <v>0</v>
      </c>
      <c r="BD33" s="40">
        <f t="shared" si="14"/>
        <v>0</v>
      </c>
      <c r="BE33" s="40">
        <f t="shared" si="15"/>
        <v>0</v>
      </c>
      <c r="BF33" s="40">
        <f t="shared" si="15"/>
        <v>0</v>
      </c>
      <c r="BG33" s="40">
        <f t="shared" si="15"/>
        <v>0</v>
      </c>
      <c r="BH33" s="40">
        <f t="shared" si="15"/>
        <v>0</v>
      </c>
      <c r="BI33" s="40">
        <f t="shared" si="15"/>
        <v>0</v>
      </c>
      <c r="BJ33" s="40">
        <f t="shared" si="15"/>
        <v>0</v>
      </c>
      <c r="BK33" s="40"/>
      <c r="BL33" s="40"/>
      <c r="BM33" s="41"/>
    </row>
    <row r="34" spans="1:65">
      <c r="A34" s="13">
        <v>250</v>
      </c>
      <c r="B34" s="13" t="s">
        <v>26</v>
      </c>
      <c r="C34" s="8">
        <v>25301044</v>
      </c>
      <c r="D34" s="7" t="s">
        <v>130</v>
      </c>
      <c r="E34" s="7" t="s">
        <v>133</v>
      </c>
      <c r="F34" s="7" t="s">
        <v>134</v>
      </c>
      <c r="G34" s="7"/>
      <c r="H34" s="7"/>
      <c r="I34" s="7" t="s">
        <v>11</v>
      </c>
      <c r="J34" s="7">
        <v>1</v>
      </c>
      <c r="K34" s="7" t="s">
        <v>25</v>
      </c>
      <c r="L34" s="6">
        <v>1</v>
      </c>
      <c r="M34" s="5">
        <v>7</v>
      </c>
      <c r="N34" s="24">
        <f t="shared" si="10"/>
        <v>2026</v>
      </c>
      <c r="O34" s="80">
        <f t="shared" si="16"/>
        <v>1</v>
      </c>
      <c r="P34" s="69"/>
      <c r="Q34" s="45">
        <f t="shared" si="11"/>
        <v>0</v>
      </c>
      <c r="R34" s="40">
        <f t="shared" si="11"/>
        <v>0</v>
      </c>
      <c r="S34" s="40">
        <f t="shared" si="11"/>
        <v>0</v>
      </c>
      <c r="T34" s="40">
        <f t="shared" si="11"/>
        <v>0</v>
      </c>
      <c r="U34" s="40">
        <f t="shared" si="11"/>
        <v>0</v>
      </c>
      <c r="V34" s="40">
        <f t="shared" si="11"/>
        <v>0</v>
      </c>
      <c r="W34" s="40">
        <f t="shared" si="11"/>
        <v>1</v>
      </c>
      <c r="X34" s="40">
        <f t="shared" si="11"/>
        <v>0</v>
      </c>
      <c r="Y34" s="40">
        <f t="shared" si="11"/>
        <v>0</v>
      </c>
      <c r="Z34" s="40">
        <f t="shared" si="11"/>
        <v>0</v>
      </c>
      <c r="AA34" s="40">
        <f t="shared" si="12"/>
        <v>0</v>
      </c>
      <c r="AB34" s="40">
        <f t="shared" si="12"/>
        <v>0</v>
      </c>
      <c r="AC34" s="40">
        <f t="shared" si="12"/>
        <v>0</v>
      </c>
      <c r="AD34" s="40">
        <f t="shared" si="12"/>
        <v>1</v>
      </c>
      <c r="AE34" s="40">
        <f t="shared" si="12"/>
        <v>0</v>
      </c>
      <c r="AF34" s="40">
        <f t="shared" si="12"/>
        <v>0</v>
      </c>
      <c r="AG34" s="40">
        <f t="shared" si="12"/>
        <v>0</v>
      </c>
      <c r="AH34" s="40">
        <f t="shared" si="12"/>
        <v>0</v>
      </c>
      <c r="AI34" s="40">
        <f t="shared" si="12"/>
        <v>0</v>
      </c>
      <c r="AJ34" s="40">
        <f t="shared" si="12"/>
        <v>0</v>
      </c>
      <c r="AK34" s="40">
        <f t="shared" si="13"/>
        <v>1</v>
      </c>
      <c r="AL34" s="40">
        <f t="shared" si="13"/>
        <v>0</v>
      </c>
      <c r="AM34" s="40">
        <f t="shared" si="13"/>
        <v>0</v>
      </c>
      <c r="AN34" s="40">
        <f t="shared" si="13"/>
        <v>0</v>
      </c>
      <c r="AO34" s="40">
        <f t="shared" si="13"/>
        <v>0</v>
      </c>
      <c r="AP34" s="40">
        <f t="shared" si="13"/>
        <v>0</v>
      </c>
      <c r="AQ34" s="40">
        <f t="shared" si="13"/>
        <v>0</v>
      </c>
      <c r="AR34" s="40">
        <f t="shared" si="13"/>
        <v>1</v>
      </c>
      <c r="AS34" s="40">
        <f t="shared" si="13"/>
        <v>0</v>
      </c>
      <c r="AT34" s="40">
        <f t="shared" si="13"/>
        <v>0</v>
      </c>
      <c r="AU34" s="40">
        <f t="shared" si="14"/>
        <v>0</v>
      </c>
      <c r="AV34" s="40">
        <f t="shared" si="14"/>
        <v>0</v>
      </c>
      <c r="AW34" s="40">
        <f t="shared" si="14"/>
        <v>0</v>
      </c>
      <c r="AX34" s="40">
        <f t="shared" si="14"/>
        <v>0</v>
      </c>
      <c r="AY34" s="40">
        <f t="shared" si="14"/>
        <v>1</v>
      </c>
      <c r="AZ34" s="40">
        <f t="shared" si="14"/>
        <v>0</v>
      </c>
      <c r="BA34" s="40">
        <f t="shared" si="14"/>
        <v>0</v>
      </c>
      <c r="BB34" s="40">
        <f t="shared" si="14"/>
        <v>0</v>
      </c>
      <c r="BC34" s="40">
        <f t="shared" si="14"/>
        <v>0</v>
      </c>
      <c r="BD34" s="40">
        <f t="shared" si="14"/>
        <v>0</v>
      </c>
      <c r="BE34" s="40">
        <f t="shared" si="15"/>
        <v>0</v>
      </c>
      <c r="BF34" s="40">
        <f t="shared" si="15"/>
        <v>1</v>
      </c>
      <c r="BG34" s="40">
        <f t="shared" si="15"/>
        <v>0</v>
      </c>
      <c r="BH34" s="40">
        <f t="shared" si="15"/>
        <v>0</v>
      </c>
      <c r="BI34" s="40">
        <f t="shared" si="15"/>
        <v>0</v>
      </c>
      <c r="BJ34" s="40">
        <f t="shared" si="15"/>
        <v>0</v>
      </c>
      <c r="BK34" s="40"/>
      <c r="BL34" s="40"/>
      <c r="BM34" s="41"/>
    </row>
    <row r="35" spans="1:65">
      <c r="A35" s="13">
        <v>250</v>
      </c>
      <c r="B35" s="13" t="s">
        <v>26</v>
      </c>
      <c r="C35" s="8">
        <v>25302010</v>
      </c>
      <c r="D35" s="7" t="s">
        <v>135</v>
      </c>
      <c r="E35" s="7" t="s">
        <v>136</v>
      </c>
      <c r="F35" s="7" t="s">
        <v>230</v>
      </c>
      <c r="G35" s="7"/>
      <c r="H35" s="7"/>
      <c r="I35" s="7" t="s">
        <v>10</v>
      </c>
      <c r="J35" s="7">
        <v>26.59</v>
      </c>
      <c r="K35" s="7" t="s">
        <v>23</v>
      </c>
      <c r="L35" s="6">
        <v>1</v>
      </c>
      <c r="M35" s="5">
        <v>60</v>
      </c>
      <c r="N35" s="24">
        <f t="shared" si="10"/>
        <v>2079</v>
      </c>
      <c r="O35" s="80">
        <f t="shared" si="16"/>
        <v>26.59</v>
      </c>
      <c r="P35" s="69"/>
      <c r="Q35" s="45">
        <f t="shared" ref="Q35:Z41" si="17">IFERROR(IF(MOD(Q$16-$E$4,$M35)=0,$O35*(1+$E$11)^((Q$16-$E$4)/$M35),0),"0")</f>
        <v>0</v>
      </c>
      <c r="R35" s="40">
        <f t="shared" si="17"/>
        <v>0</v>
      </c>
      <c r="S35" s="40">
        <f t="shared" si="17"/>
        <v>0</v>
      </c>
      <c r="T35" s="40">
        <f t="shared" si="17"/>
        <v>0</v>
      </c>
      <c r="U35" s="40">
        <f t="shared" si="17"/>
        <v>0</v>
      </c>
      <c r="V35" s="40">
        <f t="shared" si="17"/>
        <v>0</v>
      </c>
      <c r="W35" s="40">
        <f t="shared" si="17"/>
        <v>0</v>
      </c>
      <c r="X35" s="40">
        <f t="shared" si="17"/>
        <v>0</v>
      </c>
      <c r="Y35" s="40">
        <f t="shared" si="17"/>
        <v>0</v>
      </c>
      <c r="Z35" s="40">
        <f t="shared" si="17"/>
        <v>0</v>
      </c>
      <c r="AA35" s="40">
        <f t="shared" ref="AA35:AJ41" si="18">IFERROR(IF(MOD(AA$16-$E$4,$M35)=0,$O35*(1+$E$11)^((AA$16-$E$4)/$M35),0),"0")</f>
        <v>0</v>
      </c>
      <c r="AB35" s="40">
        <f t="shared" si="18"/>
        <v>0</v>
      </c>
      <c r="AC35" s="40">
        <f t="shared" si="18"/>
        <v>0</v>
      </c>
      <c r="AD35" s="40">
        <f t="shared" si="18"/>
        <v>0</v>
      </c>
      <c r="AE35" s="40">
        <f t="shared" si="18"/>
        <v>0</v>
      </c>
      <c r="AF35" s="40">
        <f t="shared" si="18"/>
        <v>0</v>
      </c>
      <c r="AG35" s="40">
        <f t="shared" si="18"/>
        <v>0</v>
      </c>
      <c r="AH35" s="40">
        <f t="shared" si="18"/>
        <v>0</v>
      </c>
      <c r="AI35" s="40">
        <f t="shared" si="18"/>
        <v>0</v>
      </c>
      <c r="AJ35" s="40">
        <f t="shared" si="18"/>
        <v>0</v>
      </c>
      <c r="AK35" s="40">
        <f t="shared" ref="AK35:AT41" si="19">IFERROR(IF(MOD(AK$16-$E$4,$M35)=0,$O35*(1+$E$11)^((AK$16-$E$4)/$M35),0),"0")</f>
        <v>0</v>
      </c>
      <c r="AL35" s="40">
        <f t="shared" si="19"/>
        <v>0</v>
      </c>
      <c r="AM35" s="40">
        <f t="shared" si="19"/>
        <v>0</v>
      </c>
      <c r="AN35" s="40">
        <f t="shared" si="19"/>
        <v>0</v>
      </c>
      <c r="AO35" s="40">
        <f t="shared" si="19"/>
        <v>0</v>
      </c>
      <c r="AP35" s="40">
        <f t="shared" si="19"/>
        <v>0</v>
      </c>
      <c r="AQ35" s="40">
        <f t="shared" si="19"/>
        <v>0</v>
      </c>
      <c r="AR35" s="40">
        <f t="shared" si="19"/>
        <v>0</v>
      </c>
      <c r="AS35" s="40">
        <f t="shared" si="19"/>
        <v>0</v>
      </c>
      <c r="AT35" s="40">
        <f t="shared" si="19"/>
        <v>0</v>
      </c>
      <c r="AU35" s="40">
        <f t="shared" ref="AU35:BD41" si="20">IFERROR(IF(MOD(AU$16-$E$4,$M35)=0,$O35*(1+$E$11)^((AU$16-$E$4)/$M35),0),"0")</f>
        <v>0</v>
      </c>
      <c r="AV35" s="40">
        <f t="shared" si="20"/>
        <v>0</v>
      </c>
      <c r="AW35" s="40">
        <f t="shared" si="20"/>
        <v>0</v>
      </c>
      <c r="AX35" s="40">
        <f t="shared" si="20"/>
        <v>0</v>
      </c>
      <c r="AY35" s="40">
        <f t="shared" si="20"/>
        <v>0</v>
      </c>
      <c r="AZ35" s="40">
        <f t="shared" si="20"/>
        <v>0</v>
      </c>
      <c r="BA35" s="40">
        <f t="shared" si="20"/>
        <v>0</v>
      </c>
      <c r="BB35" s="40">
        <f t="shared" si="20"/>
        <v>0</v>
      </c>
      <c r="BC35" s="40">
        <f t="shared" si="20"/>
        <v>0</v>
      </c>
      <c r="BD35" s="40">
        <f t="shared" si="20"/>
        <v>0</v>
      </c>
      <c r="BE35" s="40">
        <f t="shared" ref="BE35:BJ41" si="21">IFERROR(IF(MOD(BE$16-$E$4,$M35)=0,$O35*(1+$E$11)^((BE$16-$E$4)/$M35),0),"0")</f>
        <v>0</v>
      </c>
      <c r="BF35" s="40">
        <f t="shared" si="21"/>
        <v>0</v>
      </c>
      <c r="BG35" s="40">
        <f t="shared" si="21"/>
        <v>0</v>
      </c>
      <c r="BH35" s="40">
        <f t="shared" si="21"/>
        <v>0</v>
      </c>
      <c r="BI35" s="40">
        <f t="shared" si="21"/>
        <v>0</v>
      </c>
      <c r="BJ35" s="40">
        <f t="shared" si="21"/>
        <v>0</v>
      </c>
      <c r="BK35" s="40"/>
      <c r="BL35" s="40"/>
      <c r="BM35" s="41"/>
    </row>
    <row r="36" spans="1:65">
      <c r="A36" s="13">
        <v>250</v>
      </c>
      <c r="B36" s="13" t="s">
        <v>26</v>
      </c>
      <c r="C36" s="8">
        <v>25302010</v>
      </c>
      <c r="D36" s="7" t="s">
        <v>135</v>
      </c>
      <c r="E36" s="7" t="s">
        <v>137</v>
      </c>
      <c r="F36" s="7" t="s">
        <v>242</v>
      </c>
      <c r="G36" s="7"/>
      <c r="H36" s="7"/>
      <c r="I36" s="7" t="s">
        <v>10</v>
      </c>
      <c r="J36" s="7">
        <v>26.59</v>
      </c>
      <c r="K36" s="7" t="s">
        <v>23</v>
      </c>
      <c r="L36" s="6">
        <v>1</v>
      </c>
      <c r="M36" s="5">
        <v>5</v>
      </c>
      <c r="N36" s="24">
        <f t="shared" si="10"/>
        <v>2024</v>
      </c>
      <c r="O36" s="80">
        <f t="shared" si="16"/>
        <v>26.59</v>
      </c>
      <c r="P36" s="69"/>
      <c r="Q36" s="45">
        <f t="shared" si="17"/>
        <v>0</v>
      </c>
      <c r="R36" s="40">
        <f t="shared" si="17"/>
        <v>0</v>
      </c>
      <c r="S36" s="40">
        <f t="shared" si="17"/>
        <v>0</v>
      </c>
      <c r="T36" s="40">
        <f t="shared" si="17"/>
        <v>0</v>
      </c>
      <c r="U36" s="40">
        <f t="shared" si="17"/>
        <v>26.59</v>
      </c>
      <c r="V36" s="40">
        <f t="shared" si="17"/>
        <v>0</v>
      </c>
      <c r="W36" s="40">
        <f t="shared" si="17"/>
        <v>0</v>
      </c>
      <c r="X36" s="40">
        <f t="shared" si="17"/>
        <v>0</v>
      </c>
      <c r="Y36" s="40">
        <f t="shared" si="17"/>
        <v>0</v>
      </c>
      <c r="Z36" s="40">
        <f t="shared" si="17"/>
        <v>26.59</v>
      </c>
      <c r="AA36" s="40">
        <f t="shared" si="18"/>
        <v>0</v>
      </c>
      <c r="AB36" s="40">
        <f t="shared" si="18"/>
        <v>0</v>
      </c>
      <c r="AC36" s="40">
        <f t="shared" si="18"/>
        <v>0</v>
      </c>
      <c r="AD36" s="40">
        <f t="shared" si="18"/>
        <v>0</v>
      </c>
      <c r="AE36" s="40">
        <f t="shared" si="18"/>
        <v>26.59</v>
      </c>
      <c r="AF36" s="40">
        <f t="shared" si="18"/>
        <v>0</v>
      </c>
      <c r="AG36" s="40">
        <f t="shared" si="18"/>
        <v>0</v>
      </c>
      <c r="AH36" s="40">
        <f t="shared" si="18"/>
        <v>0</v>
      </c>
      <c r="AI36" s="40">
        <f t="shared" si="18"/>
        <v>0</v>
      </c>
      <c r="AJ36" s="40">
        <f t="shared" si="18"/>
        <v>26.59</v>
      </c>
      <c r="AK36" s="40">
        <f t="shared" si="19"/>
        <v>0</v>
      </c>
      <c r="AL36" s="40">
        <f t="shared" si="19"/>
        <v>0</v>
      </c>
      <c r="AM36" s="40">
        <f t="shared" si="19"/>
        <v>0</v>
      </c>
      <c r="AN36" s="40">
        <f t="shared" si="19"/>
        <v>0</v>
      </c>
      <c r="AO36" s="40">
        <f t="shared" si="19"/>
        <v>26.59</v>
      </c>
      <c r="AP36" s="40">
        <f t="shared" si="19"/>
        <v>0</v>
      </c>
      <c r="AQ36" s="40">
        <f t="shared" si="19"/>
        <v>0</v>
      </c>
      <c r="AR36" s="40">
        <f t="shared" si="19"/>
        <v>0</v>
      </c>
      <c r="AS36" s="40">
        <f t="shared" si="19"/>
        <v>0</v>
      </c>
      <c r="AT36" s="40">
        <f t="shared" si="19"/>
        <v>26.59</v>
      </c>
      <c r="AU36" s="40">
        <f t="shared" si="20"/>
        <v>0</v>
      </c>
      <c r="AV36" s="40">
        <f t="shared" si="20"/>
        <v>0</v>
      </c>
      <c r="AW36" s="40">
        <f t="shared" si="20"/>
        <v>0</v>
      </c>
      <c r="AX36" s="40">
        <f t="shared" si="20"/>
        <v>0</v>
      </c>
      <c r="AY36" s="40">
        <f t="shared" si="20"/>
        <v>26.59</v>
      </c>
      <c r="AZ36" s="40">
        <f t="shared" si="20"/>
        <v>0</v>
      </c>
      <c r="BA36" s="40">
        <f t="shared" si="20"/>
        <v>0</v>
      </c>
      <c r="BB36" s="40">
        <f t="shared" si="20"/>
        <v>0</v>
      </c>
      <c r="BC36" s="40">
        <f t="shared" si="20"/>
        <v>0</v>
      </c>
      <c r="BD36" s="40">
        <f t="shared" si="20"/>
        <v>26.59</v>
      </c>
      <c r="BE36" s="40">
        <f t="shared" si="21"/>
        <v>0</v>
      </c>
      <c r="BF36" s="40">
        <f t="shared" si="21"/>
        <v>0</v>
      </c>
      <c r="BG36" s="40">
        <f t="shared" si="21"/>
        <v>0</v>
      </c>
      <c r="BH36" s="40">
        <f t="shared" si="21"/>
        <v>0</v>
      </c>
      <c r="BI36" s="40">
        <f t="shared" si="21"/>
        <v>26.59</v>
      </c>
      <c r="BJ36" s="40">
        <f t="shared" si="21"/>
        <v>0</v>
      </c>
      <c r="BK36" s="40"/>
      <c r="BL36" s="40"/>
      <c r="BM36" s="41"/>
    </row>
    <row r="37" spans="1:65">
      <c r="A37" s="13">
        <v>250</v>
      </c>
      <c r="B37" s="13" t="s">
        <v>26</v>
      </c>
      <c r="C37" s="8">
        <v>25302025</v>
      </c>
      <c r="D37" s="7" t="s">
        <v>138</v>
      </c>
      <c r="E37" s="7" t="s">
        <v>139</v>
      </c>
      <c r="F37" s="7" t="s">
        <v>74</v>
      </c>
      <c r="G37" s="7"/>
      <c r="H37" s="7"/>
      <c r="I37" s="7" t="s">
        <v>10</v>
      </c>
      <c r="J37" s="7">
        <v>0.9</v>
      </c>
      <c r="K37" s="7" t="s">
        <v>23</v>
      </c>
      <c r="L37" s="6">
        <v>1</v>
      </c>
      <c r="M37" s="5">
        <v>60</v>
      </c>
      <c r="N37" s="24">
        <f t="shared" si="10"/>
        <v>2079</v>
      </c>
      <c r="O37" s="80">
        <f t="shared" si="16"/>
        <v>0.9</v>
      </c>
      <c r="P37" s="69"/>
      <c r="Q37" s="45">
        <f t="shared" si="17"/>
        <v>0</v>
      </c>
      <c r="R37" s="40">
        <f t="shared" si="17"/>
        <v>0</v>
      </c>
      <c r="S37" s="40">
        <f t="shared" si="17"/>
        <v>0</v>
      </c>
      <c r="T37" s="40">
        <f t="shared" si="17"/>
        <v>0</v>
      </c>
      <c r="U37" s="40">
        <f t="shared" si="17"/>
        <v>0</v>
      </c>
      <c r="V37" s="40">
        <f t="shared" si="17"/>
        <v>0</v>
      </c>
      <c r="W37" s="40">
        <f t="shared" si="17"/>
        <v>0</v>
      </c>
      <c r="X37" s="40">
        <f t="shared" si="17"/>
        <v>0</v>
      </c>
      <c r="Y37" s="40">
        <f t="shared" si="17"/>
        <v>0</v>
      </c>
      <c r="Z37" s="40">
        <f t="shared" si="17"/>
        <v>0</v>
      </c>
      <c r="AA37" s="40">
        <f t="shared" si="18"/>
        <v>0</v>
      </c>
      <c r="AB37" s="40">
        <f t="shared" si="18"/>
        <v>0</v>
      </c>
      <c r="AC37" s="40">
        <f t="shared" si="18"/>
        <v>0</v>
      </c>
      <c r="AD37" s="40">
        <f t="shared" si="18"/>
        <v>0</v>
      </c>
      <c r="AE37" s="40">
        <f t="shared" si="18"/>
        <v>0</v>
      </c>
      <c r="AF37" s="40">
        <f t="shared" si="18"/>
        <v>0</v>
      </c>
      <c r="AG37" s="40">
        <f t="shared" si="18"/>
        <v>0</v>
      </c>
      <c r="AH37" s="40">
        <f t="shared" si="18"/>
        <v>0</v>
      </c>
      <c r="AI37" s="40">
        <f t="shared" si="18"/>
        <v>0</v>
      </c>
      <c r="AJ37" s="40">
        <f t="shared" si="18"/>
        <v>0</v>
      </c>
      <c r="AK37" s="40">
        <f t="shared" si="19"/>
        <v>0</v>
      </c>
      <c r="AL37" s="40">
        <f t="shared" si="19"/>
        <v>0</v>
      </c>
      <c r="AM37" s="40">
        <f t="shared" si="19"/>
        <v>0</v>
      </c>
      <c r="AN37" s="40">
        <f t="shared" si="19"/>
        <v>0</v>
      </c>
      <c r="AO37" s="40">
        <f t="shared" si="19"/>
        <v>0</v>
      </c>
      <c r="AP37" s="40">
        <f t="shared" si="19"/>
        <v>0</v>
      </c>
      <c r="AQ37" s="40">
        <f t="shared" si="19"/>
        <v>0</v>
      </c>
      <c r="AR37" s="40">
        <f t="shared" si="19"/>
        <v>0</v>
      </c>
      <c r="AS37" s="40">
        <f t="shared" si="19"/>
        <v>0</v>
      </c>
      <c r="AT37" s="40">
        <f t="shared" si="19"/>
        <v>0</v>
      </c>
      <c r="AU37" s="40">
        <f t="shared" si="20"/>
        <v>0</v>
      </c>
      <c r="AV37" s="40">
        <f t="shared" si="20"/>
        <v>0</v>
      </c>
      <c r="AW37" s="40">
        <f t="shared" si="20"/>
        <v>0</v>
      </c>
      <c r="AX37" s="40">
        <f t="shared" si="20"/>
        <v>0</v>
      </c>
      <c r="AY37" s="40">
        <f t="shared" si="20"/>
        <v>0</v>
      </c>
      <c r="AZ37" s="40">
        <f t="shared" si="20"/>
        <v>0</v>
      </c>
      <c r="BA37" s="40">
        <f t="shared" si="20"/>
        <v>0</v>
      </c>
      <c r="BB37" s="40">
        <f t="shared" si="20"/>
        <v>0</v>
      </c>
      <c r="BC37" s="40">
        <f t="shared" si="20"/>
        <v>0</v>
      </c>
      <c r="BD37" s="40">
        <f t="shared" si="20"/>
        <v>0</v>
      </c>
      <c r="BE37" s="40">
        <f t="shared" si="21"/>
        <v>0</v>
      </c>
      <c r="BF37" s="40">
        <f t="shared" si="21"/>
        <v>0</v>
      </c>
      <c r="BG37" s="40">
        <f t="shared" si="21"/>
        <v>0</v>
      </c>
      <c r="BH37" s="40">
        <f t="shared" si="21"/>
        <v>0</v>
      </c>
      <c r="BI37" s="40">
        <f t="shared" si="21"/>
        <v>0</v>
      </c>
      <c r="BJ37" s="40">
        <f t="shared" si="21"/>
        <v>0</v>
      </c>
      <c r="BK37" s="40"/>
      <c r="BL37" s="40"/>
      <c r="BM37" s="41"/>
    </row>
    <row r="38" spans="1:65">
      <c r="A38" s="13">
        <v>250</v>
      </c>
      <c r="B38" s="13" t="s">
        <v>26</v>
      </c>
      <c r="C38" s="8">
        <v>25302025</v>
      </c>
      <c r="D38" s="7" t="s">
        <v>138</v>
      </c>
      <c r="E38" s="7" t="s">
        <v>140</v>
      </c>
      <c r="F38" s="7" t="s">
        <v>75</v>
      </c>
      <c r="G38" s="7"/>
      <c r="H38" s="7"/>
      <c r="I38" s="7" t="s">
        <v>10</v>
      </c>
      <c r="J38" s="7">
        <v>0.9</v>
      </c>
      <c r="K38" s="7" t="s">
        <v>23</v>
      </c>
      <c r="L38" s="6">
        <v>1</v>
      </c>
      <c r="M38" s="5">
        <v>5</v>
      </c>
      <c r="N38" s="24">
        <f t="shared" si="10"/>
        <v>2024</v>
      </c>
      <c r="O38" s="80">
        <f t="shared" si="16"/>
        <v>0.9</v>
      </c>
      <c r="P38" s="69"/>
      <c r="Q38" s="45">
        <f t="shared" si="17"/>
        <v>0</v>
      </c>
      <c r="R38" s="40">
        <f t="shared" si="17"/>
        <v>0</v>
      </c>
      <c r="S38" s="40">
        <f t="shared" si="17"/>
        <v>0</v>
      </c>
      <c r="T38" s="40">
        <f t="shared" si="17"/>
        <v>0</v>
      </c>
      <c r="U38" s="40">
        <f t="shared" si="17"/>
        <v>0.9</v>
      </c>
      <c r="V38" s="40">
        <f t="shared" si="17"/>
        <v>0</v>
      </c>
      <c r="W38" s="40">
        <f t="shared" si="17"/>
        <v>0</v>
      </c>
      <c r="X38" s="40">
        <f t="shared" si="17"/>
        <v>0</v>
      </c>
      <c r="Y38" s="40">
        <f t="shared" si="17"/>
        <v>0</v>
      </c>
      <c r="Z38" s="40">
        <f t="shared" si="17"/>
        <v>0.9</v>
      </c>
      <c r="AA38" s="40">
        <f t="shared" si="18"/>
        <v>0</v>
      </c>
      <c r="AB38" s="40">
        <f t="shared" si="18"/>
        <v>0</v>
      </c>
      <c r="AC38" s="40">
        <f t="shared" si="18"/>
        <v>0</v>
      </c>
      <c r="AD38" s="40">
        <f t="shared" si="18"/>
        <v>0</v>
      </c>
      <c r="AE38" s="40">
        <f t="shared" si="18"/>
        <v>0.9</v>
      </c>
      <c r="AF38" s="40">
        <f t="shared" si="18"/>
        <v>0</v>
      </c>
      <c r="AG38" s="40">
        <f t="shared" si="18"/>
        <v>0</v>
      </c>
      <c r="AH38" s="40">
        <f t="shared" si="18"/>
        <v>0</v>
      </c>
      <c r="AI38" s="40">
        <f t="shared" si="18"/>
        <v>0</v>
      </c>
      <c r="AJ38" s="40">
        <f t="shared" si="18"/>
        <v>0.9</v>
      </c>
      <c r="AK38" s="40">
        <f t="shared" si="19"/>
        <v>0</v>
      </c>
      <c r="AL38" s="40">
        <f t="shared" si="19"/>
        <v>0</v>
      </c>
      <c r="AM38" s="40">
        <f t="shared" si="19"/>
        <v>0</v>
      </c>
      <c r="AN38" s="40">
        <f t="shared" si="19"/>
        <v>0</v>
      </c>
      <c r="AO38" s="40">
        <f t="shared" si="19"/>
        <v>0.9</v>
      </c>
      <c r="AP38" s="40">
        <f t="shared" si="19"/>
        <v>0</v>
      </c>
      <c r="AQ38" s="40">
        <f t="shared" si="19"/>
        <v>0</v>
      </c>
      <c r="AR38" s="40">
        <f t="shared" si="19"/>
        <v>0</v>
      </c>
      <c r="AS38" s="40">
        <f t="shared" si="19"/>
        <v>0</v>
      </c>
      <c r="AT38" s="40">
        <f t="shared" si="19"/>
        <v>0.9</v>
      </c>
      <c r="AU38" s="40">
        <f t="shared" si="20"/>
        <v>0</v>
      </c>
      <c r="AV38" s="40">
        <f t="shared" si="20"/>
        <v>0</v>
      </c>
      <c r="AW38" s="40">
        <f t="shared" si="20"/>
        <v>0</v>
      </c>
      <c r="AX38" s="40">
        <f t="shared" si="20"/>
        <v>0</v>
      </c>
      <c r="AY38" s="40">
        <f t="shared" si="20"/>
        <v>0.9</v>
      </c>
      <c r="AZ38" s="40">
        <f t="shared" si="20"/>
        <v>0</v>
      </c>
      <c r="BA38" s="40">
        <f t="shared" si="20"/>
        <v>0</v>
      </c>
      <c r="BB38" s="40">
        <f t="shared" si="20"/>
        <v>0</v>
      </c>
      <c r="BC38" s="40">
        <f t="shared" si="20"/>
        <v>0</v>
      </c>
      <c r="BD38" s="40">
        <f t="shared" si="20"/>
        <v>0.9</v>
      </c>
      <c r="BE38" s="40">
        <f t="shared" si="21"/>
        <v>0</v>
      </c>
      <c r="BF38" s="40">
        <f t="shared" si="21"/>
        <v>0</v>
      </c>
      <c r="BG38" s="40">
        <f t="shared" si="21"/>
        <v>0</v>
      </c>
      <c r="BH38" s="40">
        <f t="shared" si="21"/>
        <v>0</v>
      </c>
      <c r="BI38" s="40">
        <f t="shared" si="21"/>
        <v>0.9</v>
      </c>
      <c r="BJ38" s="40">
        <f t="shared" si="21"/>
        <v>0</v>
      </c>
      <c r="BK38" s="40"/>
      <c r="BL38" s="40"/>
      <c r="BM38" s="41"/>
    </row>
    <row r="39" spans="1:65">
      <c r="A39" s="13">
        <v>250</v>
      </c>
      <c r="B39" s="13" t="s">
        <v>26</v>
      </c>
      <c r="C39" s="8">
        <v>25303510</v>
      </c>
      <c r="D39" s="7" t="s">
        <v>141</v>
      </c>
      <c r="E39" s="7" t="s">
        <v>142</v>
      </c>
      <c r="F39" s="7" t="s">
        <v>76</v>
      </c>
      <c r="G39" s="7"/>
      <c r="H39" s="7"/>
      <c r="I39" s="7" t="s">
        <v>10</v>
      </c>
      <c r="J39" s="7">
        <v>1</v>
      </c>
      <c r="K39" s="7" t="s">
        <v>25</v>
      </c>
      <c r="L39" s="6">
        <v>1</v>
      </c>
      <c r="M39" s="5">
        <v>7</v>
      </c>
      <c r="N39" s="24">
        <f t="shared" si="10"/>
        <v>2026</v>
      </c>
      <c r="O39" s="80">
        <f t="shared" si="16"/>
        <v>1</v>
      </c>
      <c r="P39" s="69"/>
      <c r="Q39" s="45">
        <f t="shared" si="17"/>
        <v>0</v>
      </c>
      <c r="R39" s="40">
        <f t="shared" si="17"/>
        <v>0</v>
      </c>
      <c r="S39" s="40">
        <f t="shared" si="17"/>
        <v>0</v>
      </c>
      <c r="T39" s="40">
        <f t="shared" si="17"/>
        <v>0</v>
      </c>
      <c r="U39" s="40">
        <f t="shared" si="17"/>
        <v>0</v>
      </c>
      <c r="V39" s="40">
        <f t="shared" si="17"/>
        <v>0</v>
      </c>
      <c r="W39" s="40">
        <f t="shared" si="17"/>
        <v>1</v>
      </c>
      <c r="X39" s="40">
        <f t="shared" si="17"/>
        <v>0</v>
      </c>
      <c r="Y39" s="40">
        <f t="shared" si="17"/>
        <v>0</v>
      </c>
      <c r="Z39" s="40">
        <f t="shared" si="17"/>
        <v>0</v>
      </c>
      <c r="AA39" s="40">
        <f t="shared" si="18"/>
        <v>0</v>
      </c>
      <c r="AB39" s="40">
        <f t="shared" si="18"/>
        <v>0</v>
      </c>
      <c r="AC39" s="40">
        <f t="shared" si="18"/>
        <v>0</v>
      </c>
      <c r="AD39" s="40">
        <f t="shared" si="18"/>
        <v>1</v>
      </c>
      <c r="AE39" s="40">
        <f t="shared" si="18"/>
        <v>0</v>
      </c>
      <c r="AF39" s="40">
        <f t="shared" si="18"/>
        <v>0</v>
      </c>
      <c r="AG39" s="40">
        <f t="shared" si="18"/>
        <v>0</v>
      </c>
      <c r="AH39" s="40">
        <f t="shared" si="18"/>
        <v>0</v>
      </c>
      <c r="AI39" s="40">
        <f t="shared" si="18"/>
        <v>0</v>
      </c>
      <c r="AJ39" s="40">
        <f t="shared" si="18"/>
        <v>0</v>
      </c>
      <c r="AK39" s="40">
        <f t="shared" si="19"/>
        <v>1</v>
      </c>
      <c r="AL39" s="40">
        <f t="shared" si="19"/>
        <v>0</v>
      </c>
      <c r="AM39" s="40">
        <f t="shared" si="19"/>
        <v>0</v>
      </c>
      <c r="AN39" s="40">
        <f t="shared" si="19"/>
        <v>0</v>
      </c>
      <c r="AO39" s="40">
        <f t="shared" si="19"/>
        <v>0</v>
      </c>
      <c r="AP39" s="40">
        <f t="shared" si="19"/>
        <v>0</v>
      </c>
      <c r="AQ39" s="40">
        <f t="shared" si="19"/>
        <v>0</v>
      </c>
      <c r="AR39" s="40">
        <f t="shared" si="19"/>
        <v>1</v>
      </c>
      <c r="AS39" s="40">
        <f t="shared" si="19"/>
        <v>0</v>
      </c>
      <c r="AT39" s="40">
        <f t="shared" si="19"/>
        <v>0</v>
      </c>
      <c r="AU39" s="40">
        <f t="shared" si="20"/>
        <v>0</v>
      </c>
      <c r="AV39" s="40">
        <f t="shared" si="20"/>
        <v>0</v>
      </c>
      <c r="AW39" s="40">
        <f t="shared" si="20"/>
        <v>0</v>
      </c>
      <c r="AX39" s="40">
        <f t="shared" si="20"/>
        <v>0</v>
      </c>
      <c r="AY39" s="40">
        <f t="shared" si="20"/>
        <v>1</v>
      </c>
      <c r="AZ39" s="40">
        <f t="shared" si="20"/>
        <v>0</v>
      </c>
      <c r="BA39" s="40">
        <f t="shared" si="20"/>
        <v>0</v>
      </c>
      <c r="BB39" s="40">
        <f t="shared" si="20"/>
        <v>0</v>
      </c>
      <c r="BC39" s="40">
        <f t="shared" si="20"/>
        <v>0</v>
      </c>
      <c r="BD39" s="40">
        <f t="shared" si="20"/>
        <v>0</v>
      </c>
      <c r="BE39" s="40">
        <f t="shared" si="21"/>
        <v>0</v>
      </c>
      <c r="BF39" s="40">
        <f t="shared" si="21"/>
        <v>1</v>
      </c>
      <c r="BG39" s="40">
        <f t="shared" si="21"/>
        <v>0</v>
      </c>
      <c r="BH39" s="40">
        <f t="shared" si="21"/>
        <v>0</v>
      </c>
      <c r="BI39" s="40">
        <f t="shared" si="21"/>
        <v>0</v>
      </c>
      <c r="BJ39" s="40">
        <f t="shared" si="21"/>
        <v>0</v>
      </c>
      <c r="BK39" s="40"/>
      <c r="BL39" s="40"/>
      <c r="BM39" s="41"/>
    </row>
    <row r="40" spans="1:65">
      <c r="A40" s="13">
        <v>250</v>
      </c>
      <c r="B40" s="13" t="s">
        <v>26</v>
      </c>
      <c r="C40" s="8">
        <v>25303510</v>
      </c>
      <c r="D40" s="7" t="s">
        <v>141</v>
      </c>
      <c r="E40" s="7" t="s">
        <v>143</v>
      </c>
      <c r="F40" s="7" t="s">
        <v>77</v>
      </c>
      <c r="G40" s="7"/>
      <c r="H40" s="7"/>
      <c r="I40" s="7" t="s">
        <v>10</v>
      </c>
      <c r="J40" s="7">
        <v>1</v>
      </c>
      <c r="K40" s="7" t="s">
        <v>25</v>
      </c>
      <c r="L40" s="6">
        <v>1</v>
      </c>
      <c r="M40" s="5">
        <v>30</v>
      </c>
      <c r="N40" s="24">
        <f t="shared" si="10"/>
        <v>2049</v>
      </c>
      <c r="O40" s="80">
        <f t="shared" si="16"/>
        <v>1</v>
      </c>
      <c r="P40" s="69"/>
      <c r="Q40" s="45">
        <f t="shared" si="17"/>
        <v>0</v>
      </c>
      <c r="R40" s="40">
        <f t="shared" si="17"/>
        <v>0</v>
      </c>
      <c r="S40" s="40">
        <f t="shared" si="17"/>
        <v>0</v>
      </c>
      <c r="T40" s="40">
        <f t="shared" si="17"/>
        <v>0</v>
      </c>
      <c r="U40" s="40">
        <f t="shared" si="17"/>
        <v>0</v>
      </c>
      <c r="V40" s="40">
        <f t="shared" si="17"/>
        <v>0</v>
      </c>
      <c r="W40" s="40">
        <f t="shared" si="17"/>
        <v>0</v>
      </c>
      <c r="X40" s="40">
        <f t="shared" si="17"/>
        <v>0</v>
      </c>
      <c r="Y40" s="40">
        <f t="shared" si="17"/>
        <v>0</v>
      </c>
      <c r="Z40" s="40">
        <f t="shared" si="17"/>
        <v>0</v>
      </c>
      <c r="AA40" s="40">
        <f t="shared" si="18"/>
        <v>0</v>
      </c>
      <c r="AB40" s="40">
        <f t="shared" si="18"/>
        <v>0</v>
      </c>
      <c r="AC40" s="40">
        <f t="shared" si="18"/>
        <v>0</v>
      </c>
      <c r="AD40" s="40">
        <f t="shared" si="18"/>
        <v>0</v>
      </c>
      <c r="AE40" s="40">
        <f t="shared" si="18"/>
        <v>0</v>
      </c>
      <c r="AF40" s="40">
        <f t="shared" si="18"/>
        <v>0</v>
      </c>
      <c r="AG40" s="40">
        <f t="shared" si="18"/>
        <v>0</v>
      </c>
      <c r="AH40" s="40">
        <f t="shared" si="18"/>
        <v>0</v>
      </c>
      <c r="AI40" s="40">
        <f t="shared" si="18"/>
        <v>0</v>
      </c>
      <c r="AJ40" s="40">
        <f t="shared" si="18"/>
        <v>0</v>
      </c>
      <c r="AK40" s="40">
        <f t="shared" si="19"/>
        <v>0</v>
      </c>
      <c r="AL40" s="40">
        <f t="shared" si="19"/>
        <v>0</v>
      </c>
      <c r="AM40" s="40">
        <f t="shared" si="19"/>
        <v>0</v>
      </c>
      <c r="AN40" s="40">
        <f t="shared" si="19"/>
        <v>0</v>
      </c>
      <c r="AO40" s="40">
        <f t="shared" si="19"/>
        <v>0</v>
      </c>
      <c r="AP40" s="40">
        <f t="shared" si="19"/>
        <v>0</v>
      </c>
      <c r="AQ40" s="40">
        <f t="shared" si="19"/>
        <v>0</v>
      </c>
      <c r="AR40" s="40">
        <f t="shared" si="19"/>
        <v>0</v>
      </c>
      <c r="AS40" s="40">
        <f t="shared" si="19"/>
        <v>0</v>
      </c>
      <c r="AT40" s="40">
        <f t="shared" si="19"/>
        <v>1</v>
      </c>
      <c r="AU40" s="40">
        <f t="shared" si="20"/>
        <v>0</v>
      </c>
      <c r="AV40" s="40">
        <f t="shared" si="20"/>
        <v>0</v>
      </c>
      <c r="AW40" s="40">
        <f t="shared" si="20"/>
        <v>0</v>
      </c>
      <c r="AX40" s="40">
        <f t="shared" si="20"/>
        <v>0</v>
      </c>
      <c r="AY40" s="40">
        <f t="shared" si="20"/>
        <v>0</v>
      </c>
      <c r="AZ40" s="40">
        <f t="shared" si="20"/>
        <v>0</v>
      </c>
      <c r="BA40" s="40">
        <f t="shared" si="20"/>
        <v>0</v>
      </c>
      <c r="BB40" s="40">
        <f t="shared" si="20"/>
        <v>0</v>
      </c>
      <c r="BC40" s="40">
        <f t="shared" si="20"/>
        <v>0</v>
      </c>
      <c r="BD40" s="40">
        <f t="shared" si="20"/>
        <v>0</v>
      </c>
      <c r="BE40" s="40">
        <f t="shared" si="21"/>
        <v>0</v>
      </c>
      <c r="BF40" s="40">
        <f t="shared" si="21"/>
        <v>0</v>
      </c>
      <c r="BG40" s="40">
        <f t="shared" si="21"/>
        <v>0</v>
      </c>
      <c r="BH40" s="40">
        <f t="shared" si="21"/>
        <v>0</v>
      </c>
      <c r="BI40" s="40">
        <f t="shared" si="21"/>
        <v>0</v>
      </c>
      <c r="BJ40" s="40">
        <f t="shared" si="21"/>
        <v>0</v>
      </c>
      <c r="BK40" s="40"/>
      <c r="BL40" s="40"/>
      <c r="BM40" s="41"/>
    </row>
    <row r="41" spans="1:65" ht="13.5" thickBot="1">
      <c r="A41" s="13">
        <v>250</v>
      </c>
      <c r="B41" s="13" t="s">
        <v>26</v>
      </c>
      <c r="C41" s="100">
        <v>25308010</v>
      </c>
      <c r="D41" s="101" t="s">
        <v>144</v>
      </c>
      <c r="E41" s="101" t="s">
        <v>145</v>
      </c>
      <c r="F41" s="101" t="s">
        <v>146</v>
      </c>
      <c r="G41" s="101"/>
      <c r="H41" s="101"/>
      <c r="I41" s="101" t="s">
        <v>10</v>
      </c>
      <c r="J41" s="101">
        <v>16.64</v>
      </c>
      <c r="K41" s="101" t="s">
        <v>23</v>
      </c>
      <c r="L41" s="102">
        <v>1</v>
      </c>
      <c r="M41" s="103">
        <v>7</v>
      </c>
      <c r="N41" s="104">
        <f t="shared" si="10"/>
        <v>2026</v>
      </c>
      <c r="O41" s="105">
        <f t="shared" si="16"/>
        <v>16.64</v>
      </c>
      <c r="P41" s="117"/>
      <c r="Q41" s="106">
        <f t="shared" si="17"/>
        <v>0</v>
      </c>
      <c r="R41" s="107">
        <f t="shared" si="17"/>
        <v>0</v>
      </c>
      <c r="S41" s="107">
        <f t="shared" si="17"/>
        <v>0</v>
      </c>
      <c r="T41" s="107">
        <f t="shared" si="17"/>
        <v>0</v>
      </c>
      <c r="U41" s="107">
        <f t="shared" si="17"/>
        <v>0</v>
      </c>
      <c r="V41" s="107">
        <f t="shared" si="17"/>
        <v>0</v>
      </c>
      <c r="W41" s="107">
        <f t="shared" si="17"/>
        <v>16.64</v>
      </c>
      <c r="X41" s="107">
        <f t="shared" si="17"/>
        <v>0</v>
      </c>
      <c r="Y41" s="107">
        <f t="shared" si="17"/>
        <v>0</v>
      </c>
      <c r="Z41" s="107">
        <f t="shared" si="17"/>
        <v>0</v>
      </c>
      <c r="AA41" s="107">
        <f t="shared" si="18"/>
        <v>0</v>
      </c>
      <c r="AB41" s="107">
        <f t="shared" si="18"/>
        <v>0</v>
      </c>
      <c r="AC41" s="107">
        <f t="shared" si="18"/>
        <v>0</v>
      </c>
      <c r="AD41" s="107">
        <f t="shared" si="18"/>
        <v>16.64</v>
      </c>
      <c r="AE41" s="107">
        <f t="shared" si="18"/>
        <v>0</v>
      </c>
      <c r="AF41" s="107">
        <f t="shared" si="18"/>
        <v>0</v>
      </c>
      <c r="AG41" s="107">
        <f t="shared" si="18"/>
        <v>0</v>
      </c>
      <c r="AH41" s="107">
        <f t="shared" si="18"/>
        <v>0</v>
      </c>
      <c r="AI41" s="107">
        <f t="shared" si="18"/>
        <v>0</v>
      </c>
      <c r="AJ41" s="107">
        <f t="shared" si="18"/>
        <v>0</v>
      </c>
      <c r="AK41" s="107">
        <f t="shared" si="19"/>
        <v>16.64</v>
      </c>
      <c r="AL41" s="107">
        <f t="shared" si="19"/>
        <v>0</v>
      </c>
      <c r="AM41" s="107">
        <f t="shared" si="19"/>
        <v>0</v>
      </c>
      <c r="AN41" s="107">
        <f t="shared" si="19"/>
        <v>0</v>
      </c>
      <c r="AO41" s="107">
        <f t="shared" si="19"/>
        <v>0</v>
      </c>
      <c r="AP41" s="107">
        <f t="shared" si="19"/>
        <v>0</v>
      </c>
      <c r="AQ41" s="107">
        <f t="shared" si="19"/>
        <v>0</v>
      </c>
      <c r="AR41" s="107">
        <f t="shared" si="19"/>
        <v>16.64</v>
      </c>
      <c r="AS41" s="107">
        <f t="shared" si="19"/>
        <v>0</v>
      </c>
      <c r="AT41" s="107">
        <f t="shared" si="19"/>
        <v>0</v>
      </c>
      <c r="AU41" s="107">
        <f t="shared" si="20"/>
        <v>0</v>
      </c>
      <c r="AV41" s="107">
        <f t="shared" si="20"/>
        <v>0</v>
      </c>
      <c r="AW41" s="107">
        <f t="shared" si="20"/>
        <v>0</v>
      </c>
      <c r="AX41" s="107">
        <f t="shared" si="20"/>
        <v>0</v>
      </c>
      <c r="AY41" s="107">
        <f t="shared" si="20"/>
        <v>16.64</v>
      </c>
      <c r="AZ41" s="107">
        <f t="shared" si="20"/>
        <v>0</v>
      </c>
      <c r="BA41" s="107">
        <f t="shared" si="20"/>
        <v>0</v>
      </c>
      <c r="BB41" s="107">
        <f t="shared" si="20"/>
        <v>0</v>
      </c>
      <c r="BC41" s="107">
        <f t="shared" si="20"/>
        <v>0</v>
      </c>
      <c r="BD41" s="107">
        <f t="shared" si="20"/>
        <v>0</v>
      </c>
      <c r="BE41" s="107">
        <f t="shared" si="21"/>
        <v>0</v>
      </c>
      <c r="BF41" s="107">
        <f t="shared" si="21"/>
        <v>16.64</v>
      </c>
      <c r="BG41" s="107">
        <f t="shared" si="21"/>
        <v>0</v>
      </c>
      <c r="BH41" s="107">
        <f t="shared" si="21"/>
        <v>0</v>
      </c>
      <c r="BI41" s="107">
        <f t="shared" si="21"/>
        <v>0</v>
      </c>
      <c r="BJ41" s="107">
        <f t="shared" si="21"/>
        <v>0</v>
      </c>
      <c r="BK41" s="107"/>
      <c r="BL41" s="107"/>
      <c r="BM41" s="108"/>
    </row>
    <row r="42" spans="1:65" ht="13.5" thickBot="1">
      <c r="A42" s="13">
        <v>250</v>
      </c>
      <c r="B42" s="13" t="s">
        <v>26</v>
      </c>
      <c r="C42" s="33">
        <v>34</v>
      </c>
      <c r="D42" s="34" t="s">
        <v>78</v>
      </c>
      <c r="E42" s="34"/>
      <c r="F42" s="34"/>
      <c r="G42" s="34"/>
      <c r="H42" s="34"/>
      <c r="I42" s="34"/>
      <c r="J42" s="34"/>
      <c r="K42" s="34"/>
      <c r="L42" s="34"/>
      <c r="M42" s="37"/>
      <c r="N42" s="37"/>
      <c r="O42" s="93"/>
      <c r="P42" s="37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94"/>
    </row>
    <row r="43" spans="1:65">
      <c r="A43" s="13">
        <v>250</v>
      </c>
      <c r="B43" s="13" t="s">
        <v>26</v>
      </c>
      <c r="C43" s="86">
        <v>25341510</v>
      </c>
      <c r="D43" s="87" t="s">
        <v>147</v>
      </c>
      <c r="E43" s="87" t="s">
        <v>148</v>
      </c>
      <c r="F43" s="87" t="s">
        <v>286</v>
      </c>
      <c r="G43" s="87"/>
      <c r="H43" s="87"/>
      <c r="I43" s="87" t="s">
        <v>10</v>
      </c>
      <c r="J43" s="87">
        <v>27.5</v>
      </c>
      <c r="K43" s="87" t="s">
        <v>23</v>
      </c>
      <c r="L43" s="88">
        <v>1</v>
      </c>
      <c r="M43" s="89">
        <v>30</v>
      </c>
      <c r="N43" s="90">
        <f>SUM($E$4+M43)</f>
        <v>2049</v>
      </c>
      <c r="O43" s="91">
        <f t="shared" ref="O43:O50" si="22">SUM(J43*L43)</f>
        <v>27.5</v>
      </c>
      <c r="P43" s="92"/>
      <c r="Q43" s="76">
        <f t="shared" ref="Q43:Z44" si="23">IFERROR(IF(MOD(Q$16-$E$4,$M43)=0,$O43*(1+$E$11)^((Q$16-$E$4)/$M43),0),"0")</f>
        <v>0</v>
      </c>
      <c r="R43" s="77">
        <f t="shared" si="23"/>
        <v>0</v>
      </c>
      <c r="S43" s="77">
        <f t="shared" si="23"/>
        <v>0</v>
      </c>
      <c r="T43" s="77">
        <f t="shared" si="23"/>
        <v>0</v>
      </c>
      <c r="U43" s="77">
        <f t="shared" si="23"/>
        <v>0</v>
      </c>
      <c r="V43" s="77">
        <f t="shared" si="23"/>
        <v>0</v>
      </c>
      <c r="W43" s="77">
        <f t="shared" si="23"/>
        <v>0</v>
      </c>
      <c r="X43" s="77">
        <f t="shared" si="23"/>
        <v>0</v>
      </c>
      <c r="Y43" s="77">
        <f t="shared" si="23"/>
        <v>0</v>
      </c>
      <c r="Z43" s="77">
        <f t="shared" si="23"/>
        <v>0</v>
      </c>
      <c r="AA43" s="77">
        <f t="shared" ref="AA43:AJ44" si="24">IFERROR(IF(MOD(AA$16-$E$4,$M43)=0,$O43*(1+$E$11)^((AA$16-$E$4)/$M43),0),"0")</f>
        <v>0</v>
      </c>
      <c r="AB43" s="77">
        <f t="shared" si="24"/>
        <v>0</v>
      </c>
      <c r="AC43" s="77">
        <f t="shared" si="24"/>
        <v>0</v>
      </c>
      <c r="AD43" s="77">
        <f t="shared" si="24"/>
        <v>0</v>
      </c>
      <c r="AE43" s="77">
        <f t="shared" si="24"/>
        <v>0</v>
      </c>
      <c r="AF43" s="77">
        <f t="shared" si="24"/>
        <v>0</v>
      </c>
      <c r="AG43" s="77">
        <f t="shared" si="24"/>
        <v>0</v>
      </c>
      <c r="AH43" s="77">
        <f t="shared" si="24"/>
        <v>0</v>
      </c>
      <c r="AI43" s="77">
        <f t="shared" si="24"/>
        <v>0</v>
      </c>
      <c r="AJ43" s="77">
        <f t="shared" si="24"/>
        <v>0</v>
      </c>
      <c r="AK43" s="77">
        <f t="shared" ref="AK43:AT44" si="25">IFERROR(IF(MOD(AK$16-$E$4,$M43)=0,$O43*(1+$E$11)^((AK$16-$E$4)/$M43),0),"0")</f>
        <v>0</v>
      </c>
      <c r="AL43" s="77">
        <f t="shared" si="25"/>
        <v>0</v>
      </c>
      <c r="AM43" s="77">
        <f t="shared" si="25"/>
        <v>0</v>
      </c>
      <c r="AN43" s="77">
        <f t="shared" si="25"/>
        <v>0</v>
      </c>
      <c r="AO43" s="77">
        <f t="shared" si="25"/>
        <v>0</v>
      </c>
      <c r="AP43" s="77">
        <f t="shared" si="25"/>
        <v>0</v>
      </c>
      <c r="AQ43" s="77">
        <f t="shared" si="25"/>
        <v>0</v>
      </c>
      <c r="AR43" s="77">
        <f t="shared" si="25"/>
        <v>0</v>
      </c>
      <c r="AS43" s="77">
        <f t="shared" si="25"/>
        <v>0</v>
      </c>
      <c r="AT43" s="77">
        <f t="shared" si="25"/>
        <v>27.5</v>
      </c>
      <c r="AU43" s="77">
        <f t="shared" ref="AU43:BD44" si="26">IFERROR(IF(MOD(AU$16-$E$4,$M43)=0,$O43*(1+$E$11)^((AU$16-$E$4)/$M43),0),"0")</f>
        <v>0</v>
      </c>
      <c r="AV43" s="77">
        <f t="shared" si="26"/>
        <v>0</v>
      </c>
      <c r="AW43" s="77">
        <f t="shared" si="26"/>
        <v>0</v>
      </c>
      <c r="AX43" s="77">
        <f t="shared" si="26"/>
        <v>0</v>
      </c>
      <c r="AY43" s="77">
        <f t="shared" si="26"/>
        <v>0</v>
      </c>
      <c r="AZ43" s="77">
        <f t="shared" si="26"/>
        <v>0</v>
      </c>
      <c r="BA43" s="77">
        <f t="shared" si="26"/>
        <v>0</v>
      </c>
      <c r="BB43" s="77">
        <f t="shared" si="26"/>
        <v>0</v>
      </c>
      <c r="BC43" s="77">
        <f t="shared" si="26"/>
        <v>0</v>
      </c>
      <c r="BD43" s="77">
        <f t="shared" si="26"/>
        <v>0</v>
      </c>
      <c r="BE43" s="77">
        <f t="shared" ref="BE43:BJ44" si="27">IFERROR(IF(MOD(BE$16-$E$4,$M43)=0,$O43*(1+$E$11)^((BE$16-$E$4)/$M43),0),"0")</f>
        <v>0</v>
      </c>
      <c r="BF43" s="77">
        <f t="shared" si="27"/>
        <v>0</v>
      </c>
      <c r="BG43" s="77">
        <f t="shared" si="27"/>
        <v>0</v>
      </c>
      <c r="BH43" s="77">
        <f t="shared" si="27"/>
        <v>0</v>
      </c>
      <c r="BI43" s="77">
        <f t="shared" si="27"/>
        <v>0</v>
      </c>
      <c r="BJ43" s="77">
        <f t="shared" si="27"/>
        <v>0</v>
      </c>
      <c r="BK43" s="77"/>
      <c r="BL43" s="77"/>
      <c r="BM43" s="78"/>
    </row>
    <row r="44" spans="1:65" ht="13.5" thickBot="1">
      <c r="A44" s="13">
        <v>250</v>
      </c>
      <c r="B44" s="13" t="s">
        <v>26</v>
      </c>
      <c r="C44" s="100">
        <v>25342010</v>
      </c>
      <c r="D44" s="101" t="s">
        <v>149</v>
      </c>
      <c r="E44" s="101" t="s">
        <v>150</v>
      </c>
      <c r="F44" s="101" t="s">
        <v>233</v>
      </c>
      <c r="G44" s="101"/>
      <c r="H44" s="101" t="s">
        <v>297</v>
      </c>
      <c r="I44" s="101" t="s">
        <v>10</v>
      </c>
      <c r="J44" s="101">
        <v>44</v>
      </c>
      <c r="K44" s="101" t="s">
        <v>24</v>
      </c>
      <c r="L44" s="102">
        <v>1</v>
      </c>
      <c r="M44" s="103">
        <v>30</v>
      </c>
      <c r="N44" s="104">
        <f>SUM($E$4+M44)</f>
        <v>2049</v>
      </c>
      <c r="O44" s="105">
        <f t="shared" si="22"/>
        <v>44</v>
      </c>
      <c r="P44" s="117"/>
      <c r="Q44" s="106">
        <f t="shared" si="23"/>
        <v>0</v>
      </c>
      <c r="R44" s="107">
        <f t="shared" si="23"/>
        <v>0</v>
      </c>
      <c r="S44" s="107">
        <f t="shared" si="23"/>
        <v>0</v>
      </c>
      <c r="T44" s="107">
        <f t="shared" si="23"/>
        <v>0</v>
      </c>
      <c r="U44" s="107">
        <f t="shared" si="23"/>
        <v>0</v>
      </c>
      <c r="V44" s="107">
        <f t="shared" si="23"/>
        <v>0</v>
      </c>
      <c r="W44" s="107">
        <f t="shared" si="23"/>
        <v>0</v>
      </c>
      <c r="X44" s="107">
        <f t="shared" si="23"/>
        <v>0</v>
      </c>
      <c r="Y44" s="107">
        <f t="shared" si="23"/>
        <v>0</v>
      </c>
      <c r="Z44" s="107">
        <f t="shared" si="23"/>
        <v>0</v>
      </c>
      <c r="AA44" s="107">
        <f t="shared" si="24"/>
        <v>0</v>
      </c>
      <c r="AB44" s="107">
        <f t="shared" si="24"/>
        <v>0</v>
      </c>
      <c r="AC44" s="107">
        <f t="shared" si="24"/>
        <v>0</v>
      </c>
      <c r="AD44" s="107">
        <f t="shared" si="24"/>
        <v>0</v>
      </c>
      <c r="AE44" s="107">
        <f t="shared" si="24"/>
        <v>0</v>
      </c>
      <c r="AF44" s="107">
        <f t="shared" si="24"/>
        <v>0</v>
      </c>
      <c r="AG44" s="107">
        <f t="shared" si="24"/>
        <v>0</v>
      </c>
      <c r="AH44" s="107">
        <f t="shared" si="24"/>
        <v>0</v>
      </c>
      <c r="AI44" s="107">
        <f t="shared" si="24"/>
        <v>0</v>
      </c>
      <c r="AJ44" s="107">
        <f t="shared" si="24"/>
        <v>0</v>
      </c>
      <c r="AK44" s="107">
        <f t="shared" si="25"/>
        <v>0</v>
      </c>
      <c r="AL44" s="107">
        <f t="shared" si="25"/>
        <v>0</v>
      </c>
      <c r="AM44" s="107">
        <f t="shared" si="25"/>
        <v>0</v>
      </c>
      <c r="AN44" s="107">
        <f t="shared" si="25"/>
        <v>0</v>
      </c>
      <c r="AO44" s="107">
        <f t="shared" si="25"/>
        <v>0</v>
      </c>
      <c r="AP44" s="107">
        <f t="shared" si="25"/>
        <v>0</v>
      </c>
      <c r="AQ44" s="107">
        <f t="shared" si="25"/>
        <v>0</v>
      </c>
      <c r="AR44" s="107">
        <f t="shared" si="25"/>
        <v>0</v>
      </c>
      <c r="AS44" s="107">
        <f t="shared" si="25"/>
        <v>0</v>
      </c>
      <c r="AT44" s="107">
        <f t="shared" si="25"/>
        <v>44</v>
      </c>
      <c r="AU44" s="107">
        <f t="shared" si="26"/>
        <v>0</v>
      </c>
      <c r="AV44" s="107">
        <f t="shared" si="26"/>
        <v>0</v>
      </c>
      <c r="AW44" s="107">
        <f t="shared" si="26"/>
        <v>0</v>
      </c>
      <c r="AX44" s="107">
        <f t="shared" si="26"/>
        <v>0</v>
      </c>
      <c r="AY44" s="107">
        <f t="shared" si="26"/>
        <v>0</v>
      </c>
      <c r="AZ44" s="107">
        <f t="shared" si="26"/>
        <v>0</v>
      </c>
      <c r="BA44" s="107">
        <f t="shared" si="26"/>
        <v>0</v>
      </c>
      <c r="BB44" s="107">
        <f t="shared" si="26"/>
        <v>0</v>
      </c>
      <c r="BC44" s="107">
        <f t="shared" si="26"/>
        <v>0</v>
      </c>
      <c r="BD44" s="107">
        <f t="shared" si="26"/>
        <v>0</v>
      </c>
      <c r="BE44" s="107">
        <f t="shared" si="27"/>
        <v>0</v>
      </c>
      <c r="BF44" s="107">
        <f t="shared" si="27"/>
        <v>0</v>
      </c>
      <c r="BG44" s="107">
        <f t="shared" si="27"/>
        <v>0</v>
      </c>
      <c r="BH44" s="107">
        <f t="shared" si="27"/>
        <v>0</v>
      </c>
      <c r="BI44" s="107">
        <f t="shared" si="27"/>
        <v>0</v>
      </c>
      <c r="BJ44" s="107">
        <f t="shared" si="27"/>
        <v>0</v>
      </c>
      <c r="BK44" s="107"/>
      <c r="BL44" s="107"/>
      <c r="BM44" s="108"/>
    </row>
    <row r="45" spans="1:65" ht="13.5" thickBot="1">
      <c r="A45" s="13">
        <v>250</v>
      </c>
      <c r="B45" s="13" t="s">
        <v>26</v>
      </c>
      <c r="C45" s="33">
        <v>38</v>
      </c>
      <c r="D45" s="34" t="s">
        <v>293</v>
      </c>
      <c r="E45" s="34"/>
      <c r="F45" s="34"/>
      <c r="G45" s="34"/>
      <c r="H45" s="34"/>
      <c r="I45" s="34"/>
      <c r="J45" s="34"/>
      <c r="K45" s="34"/>
      <c r="L45" s="34"/>
      <c r="M45" s="37"/>
      <c r="N45" s="37"/>
      <c r="O45" s="93"/>
      <c r="P45" s="3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94"/>
    </row>
    <row r="46" spans="1:65">
      <c r="A46" s="13">
        <v>250</v>
      </c>
      <c r="B46" s="13" t="s">
        <v>26</v>
      </c>
      <c r="C46" s="86">
        <v>25381520</v>
      </c>
      <c r="D46" s="87" t="s">
        <v>155</v>
      </c>
      <c r="E46" s="87" t="s">
        <v>152</v>
      </c>
      <c r="F46" s="87" t="s">
        <v>276</v>
      </c>
      <c r="G46" s="87"/>
      <c r="H46" s="87"/>
      <c r="I46" s="87" t="s">
        <v>10</v>
      </c>
      <c r="J46" s="87">
        <v>8</v>
      </c>
      <c r="K46" s="87" t="s">
        <v>25</v>
      </c>
      <c r="L46" s="88">
        <v>1</v>
      </c>
      <c r="M46" s="89">
        <v>15</v>
      </c>
      <c r="N46" s="90">
        <f>SUM($E$4+M46)</f>
        <v>2034</v>
      </c>
      <c r="O46" s="91">
        <f t="shared" si="22"/>
        <v>8</v>
      </c>
      <c r="P46" s="92"/>
      <c r="Q46" s="76">
        <f t="shared" ref="Q46:AS46" si="28">IFERROR(IF(MOD(Q$16-$E$4,$M46)=0,$O46*(1+$E$11)^((Q$16-$E$4)/$M46),0),"0")</f>
        <v>0</v>
      </c>
      <c r="R46" s="77">
        <f t="shared" si="28"/>
        <v>0</v>
      </c>
      <c r="S46" s="77">
        <f t="shared" si="28"/>
        <v>0</v>
      </c>
      <c r="T46" s="77">
        <f t="shared" si="28"/>
        <v>0</v>
      </c>
      <c r="U46" s="77">
        <f t="shared" si="28"/>
        <v>0</v>
      </c>
      <c r="V46" s="77">
        <f t="shared" si="28"/>
        <v>0</v>
      </c>
      <c r="W46" s="77">
        <f t="shared" si="28"/>
        <v>0</v>
      </c>
      <c r="X46" s="77">
        <f t="shared" si="28"/>
        <v>0</v>
      </c>
      <c r="Y46" s="77">
        <f t="shared" si="28"/>
        <v>0</v>
      </c>
      <c r="Z46" s="77">
        <f t="shared" si="28"/>
        <v>0</v>
      </c>
      <c r="AA46" s="77">
        <f t="shared" si="28"/>
        <v>0</v>
      </c>
      <c r="AB46" s="77">
        <f t="shared" si="28"/>
        <v>0</v>
      </c>
      <c r="AC46" s="77">
        <f t="shared" si="28"/>
        <v>0</v>
      </c>
      <c r="AD46" s="77">
        <f t="shared" si="28"/>
        <v>0</v>
      </c>
      <c r="AE46" s="77">
        <f t="shared" si="28"/>
        <v>8</v>
      </c>
      <c r="AF46" s="77">
        <f t="shared" si="28"/>
        <v>0</v>
      </c>
      <c r="AG46" s="77">
        <f t="shared" si="28"/>
        <v>0</v>
      </c>
      <c r="AH46" s="77">
        <f t="shared" si="28"/>
        <v>0</v>
      </c>
      <c r="AI46" s="77">
        <f t="shared" si="28"/>
        <v>0</v>
      </c>
      <c r="AJ46" s="77">
        <f t="shared" si="28"/>
        <v>0</v>
      </c>
      <c r="AK46" s="77">
        <f t="shared" si="28"/>
        <v>0</v>
      </c>
      <c r="AL46" s="77">
        <f t="shared" si="28"/>
        <v>0</v>
      </c>
      <c r="AM46" s="77">
        <f t="shared" si="28"/>
        <v>0</v>
      </c>
      <c r="AN46" s="77">
        <f t="shared" si="28"/>
        <v>0</v>
      </c>
      <c r="AO46" s="77">
        <f t="shared" si="28"/>
        <v>0</v>
      </c>
      <c r="AP46" s="77">
        <f t="shared" si="28"/>
        <v>0</v>
      </c>
      <c r="AQ46" s="77">
        <f t="shared" si="28"/>
        <v>0</v>
      </c>
      <c r="AR46" s="77">
        <f t="shared" si="28"/>
        <v>0</v>
      </c>
      <c r="AS46" s="77">
        <f t="shared" si="28"/>
        <v>0</v>
      </c>
      <c r="AT46" s="77"/>
      <c r="AU46" s="77">
        <f t="shared" ref="AU46:BD48" si="29">IFERROR(IF(MOD(AU$16-$E$4,$M46)=0,$O46*(1+$E$11)^((AU$16-$E$4)/$M46),0),"0")</f>
        <v>0</v>
      </c>
      <c r="AV46" s="77">
        <f t="shared" si="29"/>
        <v>0</v>
      </c>
      <c r="AW46" s="77">
        <f t="shared" si="29"/>
        <v>0</v>
      </c>
      <c r="AX46" s="77">
        <f t="shared" si="29"/>
        <v>0</v>
      </c>
      <c r="AY46" s="77">
        <f t="shared" si="29"/>
        <v>0</v>
      </c>
      <c r="AZ46" s="77">
        <f t="shared" si="29"/>
        <v>0</v>
      </c>
      <c r="BA46" s="77">
        <f t="shared" si="29"/>
        <v>0</v>
      </c>
      <c r="BB46" s="77">
        <f t="shared" si="29"/>
        <v>0</v>
      </c>
      <c r="BC46" s="77">
        <f t="shared" si="29"/>
        <v>0</v>
      </c>
      <c r="BD46" s="77">
        <f t="shared" si="29"/>
        <v>0</v>
      </c>
      <c r="BE46" s="77">
        <f t="shared" ref="BE46:BM48" si="30">IFERROR(IF(MOD(BE$16-$E$4,$M46)=0,$O46*(1+$E$11)^((BE$16-$E$4)/$M46),0),"0")</f>
        <v>0</v>
      </c>
      <c r="BF46" s="77">
        <f t="shared" si="30"/>
        <v>0</v>
      </c>
      <c r="BG46" s="77">
        <f t="shared" si="30"/>
        <v>0</v>
      </c>
      <c r="BH46" s="77">
        <f t="shared" si="30"/>
        <v>0</v>
      </c>
      <c r="BI46" s="77">
        <f t="shared" si="30"/>
        <v>8</v>
      </c>
      <c r="BJ46" s="77">
        <f t="shared" si="30"/>
        <v>0</v>
      </c>
      <c r="BK46" s="77">
        <f t="shared" si="30"/>
        <v>0</v>
      </c>
      <c r="BL46" s="77">
        <f t="shared" si="30"/>
        <v>0</v>
      </c>
      <c r="BM46" s="78">
        <f t="shared" si="30"/>
        <v>0</v>
      </c>
    </row>
    <row r="47" spans="1:65">
      <c r="A47" s="13">
        <v>250</v>
      </c>
      <c r="B47" s="13" t="s">
        <v>26</v>
      </c>
      <c r="C47" s="8">
        <v>25381520</v>
      </c>
      <c r="D47" s="7" t="s">
        <v>151</v>
      </c>
      <c r="E47" s="7" t="s">
        <v>153</v>
      </c>
      <c r="F47" s="7" t="s">
        <v>154</v>
      </c>
      <c r="G47" s="7"/>
      <c r="H47" s="7"/>
      <c r="I47" s="7" t="s">
        <v>10</v>
      </c>
      <c r="J47" s="7">
        <v>1</v>
      </c>
      <c r="K47" s="7" t="s">
        <v>25</v>
      </c>
      <c r="L47" s="6">
        <v>1</v>
      </c>
      <c r="M47" s="5">
        <v>5</v>
      </c>
      <c r="N47" s="24">
        <f>SUM($E$4+M47)</f>
        <v>2024</v>
      </c>
      <c r="O47" s="80">
        <f t="shared" si="22"/>
        <v>1</v>
      </c>
      <c r="P47" s="69"/>
      <c r="Q47" s="45">
        <f t="shared" ref="Q47:AD48" si="31">IFERROR(IF(MOD(Q$16-$E$4,$M47)=0,$O47*(1+$E$11)^((Q$16-$E$4)/$M47),0),"0")</f>
        <v>0</v>
      </c>
      <c r="R47" s="40">
        <f t="shared" si="31"/>
        <v>0</v>
      </c>
      <c r="S47" s="40">
        <f t="shared" si="31"/>
        <v>0</v>
      </c>
      <c r="T47" s="40">
        <f t="shared" si="31"/>
        <v>0</v>
      </c>
      <c r="U47" s="40">
        <f t="shared" si="31"/>
        <v>1</v>
      </c>
      <c r="V47" s="40">
        <f t="shared" si="31"/>
        <v>0</v>
      </c>
      <c r="W47" s="40">
        <f t="shared" si="31"/>
        <v>0</v>
      </c>
      <c r="X47" s="40">
        <f t="shared" si="31"/>
        <v>0</v>
      </c>
      <c r="Y47" s="40">
        <f t="shared" si="31"/>
        <v>0</v>
      </c>
      <c r="Z47" s="40">
        <f t="shared" si="31"/>
        <v>1</v>
      </c>
      <c r="AA47" s="40">
        <f t="shared" si="31"/>
        <v>0</v>
      </c>
      <c r="AB47" s="40">
        <f t="shared" si="31"/>
        <v>0</v>
      </c>
      <c r="AC47" s="40">
        <f t="shared" si="31"/>
        <v>0</v>
      </c>
      <c r="AD47" s="40">
        <f t="shared" si="31"/>
        <v>0</v>
      </c>
      <c r="AE47" s="40"/>
      <c r="AF47" s="40">
        <f t="shared" ref="AF47:AT48" si="32">IFERROR(IF(MOD(AF$16-$E$4,$M47)=0,$O47*(1+$E$11)^((AF$16-$E$4)/$M47),0),"0")</f>
        <v>0</v>
      </c>
      <c r="AG47" s="40">
        <f t="shared" si="32"/>
        <v>0</v>
      </c>
      <c r="AH47" s="40">
        <f t="shared" si="32"/>
        <v>0</v>
      </c>
      <c r="AI47" s="40">
        <f t="shared" si="32"/>
        <v>0</v>
      </c>
      <c r="AJ47" s="40">
        <f t="shared" si="32"/>
        <v>1</v>
      </c>
      <c r="AK47" s="40">
        <f t="shared" si="32"/>
        <v>0</v>
      </c>
      <c r="AL47" s="40">
        <f t="shared" si="32"/>
        <v>0</v>
      </c>
      <c r="AM47" s="40">
        <f t="shared" si="32"/>
        <v>0</v>
      </c>
      <c r="AN47" s="40">
        <f t="shared" si="32"/>
        <v>0</v>
      </c>
      <c r="AO47" s="40">
        <f t="shared" si="32"/>
        <v>1</v>
      </c>
      <c r="AP47" s="40">
        <f t="shared" si="32"/>
        <v>0</v>
      </c>
      <c r="AQ47" s="40">
        <f t="shared" si="32"/>
        <v>0</v>
      </c>
      <c r="AR47" s="40">
        <f t="shared" si="32"/>
        <v>0</v>
      </c>
      <c r="AS47" s="40">
        <f t="shared" si="32"/>
        <v>0</v>
      </c>
      <c r="AT47" s="40">
        <f t="shared" si="32"/>
        <v>1</v>
      </c>
      <c r="AU47" s="40">
        <f t="shared" si="29"/>
        <v>0</v>
      </c>
      <c r="AV47" s="40">
        <f t="shared" si="29"/>
        <v>0</v>
      </c>
      <c r="AW47" s="40">
        <f t="shared" si="29"/>
        <v>0</v>
      </c>
      <c r="AX47" s="40">
        <f t="shared" si="29"/>
        <v>0</v>
      </c>
      <c r="AY47" s="40">
        <f t="shared" si="29"/>
        <v>1</v>
      </c>
      <c r="AZ47" s="40">
        <f t="shared" si="29"/>
        <v>0</v>
      </c>
      <c r="BA47" s="40">
        <f t="shared" si="29"/>
        <v>0</v>
      </c>
      <c r="BB47" s="40">
        <f t="shared" si="29"/>
        <v>0</v>
      </c>
      <c r="BC47" s="40">
        <f t="shared" si="29"/>
        <v>0</v>
      </c>
      <c r="BD47" s="40">
        <f t="shared" si="29"/>
        <v>1</v>
      </c>
      <c r="BE47" s="40">
        <f t="shared" si="30"/>
        <v>0</v>
      </c>
      <c r="BF47" s="40">
        <f t="shared" si="30"/>
        <v>0</v>
      </c>
      <c r="BG47" s="40">
        <f t="shared" si="30"/>
        <v>0</v>
      </c>
      <c r="BH47" s="40">
        <f t="shared" si="30"/>
        <v>0</v>
      </c>
      <c r="BI47" s="40">
        <f t="shared" si="30"/>
        <v>1</v>
      </c>
      <c r="BJ47" s="40">
        <f t="shared" si="30"/>
        <v>0</v>
      </c>
      <c r="BK47" s="40">
        <f t="shared" si="30"/>
        <v>0</v>
      </c>
      <c r="BL47" s="40">
        <f t="shared" si="30"/>
        <v>0</v>
      </c>
      <c r="BM47" s="41">
        <f t="shared" si="30"/>
        <v>0</v>
      </c>
    </row>
    <row r="48" spans="1:65" ht="13.5" thickBot="1">
      <c r="A48" s="13">
        <v>250</v>
      </c>
      <c r="B48" s="13" t="s">
        <v>26</v>
      </c>
      <c r="C48" s="100">
        <v>25381525</v>
      </c>
      <c r="D48" s="101" t="s">
        <v>277</v>
      </c>
      <c r="E48" s="101" t="s">
        <v>156</v>
      </c>
      <c r="F48" s="101" t="s">
        <v>278</v>
      </c>
      <c r="G48" s="101"/>
      <c r="H48" s="101"/>
      <c r="I48" s="101" t="s">
        <v>10</v>
      </c>
      <c r="J48" s="101">
        <v>26</v>
      </c>
      <c r="K48" s="101" t="s">
        <v>23</v>
      </c>
      <c r="L48" s="102">
        <v>1</v>
      </c>
      <c r="M48" s="103">
        <v>30</v>
      </c>
      <c r="N48" s="104">
        <f>SUM($E$4+M48)</f>
        <v>2049</v>
      </c>
      <c r="O48" s="105">
        <f t="shared" si="22"/>
        <v>26</v>
      </c>
      <c r="P48" s="69"/>
      <c r="Q48" s="45">
        <f t="shared" si="31"/>
        <v>0</v>
      </c>
      <c r="R48" s="40">
        <f t="shared" si="31"/>
        <v>0</v>
      </c>
      <c r="S48" s="40">
        <f t="shared" si="31"/>
        <v>0</v>
      </c>
      <c r="T48" s="40">
        <f t="shared" si="31"/>
        <v>0</v>
      </c>
      <c r="U48" s="40">
        <f t="shared" si="31"/>
        <v>0</v>
      </c>
      <c r="V48" s="40">
        <f t="shared" si="31"/>
        <v>0</v>
      </c>
      <c r="W48" s="40">
        <f t="shared" si="31"/>
        <v>0</v>
      </c>
      <c r="X48" s="40">
        <f t="shared" si="31"/>
        <v>0</v>
      </c>
      <c r="Y48" s="40">
        <f t="shared" si="31"/>
        <v>0</v>
      </c>
      <c r="Z48" s="40">
        <f t="shared" si="31"/>
        <v>0</v>
      </c>
      <c r="AA48" s="40">
        <f t="shared" si="31"/>
        <v>0</v>
      </c>
      <c r="AB48" s="40">
        <f t="shared" si="31"/>
        <v>0</v>
      </c>
      <c r="AC48" s="40">
        <f t="shared" si="31"/>
        <v>0</v>
      </c>
      <c r="AD48" s="40">
        <f t="shared" si="31"/>
        <v>0</v>
      </c>
      <c r="AE48" s="40"/>
      <c r="AF48" s="40">
        <f t="shared" si="32"/>
        <v>0</v>
      </c>
      <c r="AG48" s="40">
        <f t="shared" si="32"/>
        <v>0</v>
      </c>
      <c r="AH48" s="40">
        <f t="shared" si="32"/>
        <v>0</v>
      </c>
      <c r="AI48" s="40">
        <f t="shared" si="32"/>
        <v>0</v>
      </c>
      <c r="AJ48" s="40">
        <f t="shared" si="32"/>
        <v>0</v>
      </c>
      <c r="AK48" s="40">
        <f t="shared" si="32"/>
        <v>0</v>
      </c>
      <c r="AL48" s="40">
        <f t="shared" si="32"/>
        <v>0</v>
      </c>
      <c r="AM48" s="40">
        <f t="shared" si="32"/>
        <v>0</v>
      </c>
      <c r="AN48" s="40">
        <f t="shared" si="32"/>
        <v>0</v>
      </c>
      <c r="AO48" s="40">
        <f t="shared" si="32"/>
        <v>0</v>
      </c>
      <c r="AP48" s="40">
        <f t="shared" si="32"/>
        <v>0</v>
      </c>
      <c r="AQ48" s="40">
        <f t="shared" si="32"/>
        <v>0</v>
      </c>
      <c r="AR48" s="40">
        <f t="shared" si="32"/>
        <v>0</v>
      </c>
      <c r="AS48" s="40">
        <f t="shared" si="32"/>
        <v>0</v>
      </c>
      <c r="AT48" s="40">
        <f t="shared" si="32"/>
        <v>26</v>
      </c>
      <c r="AU48" s="40">
        <f t="shared" si="29"/>
        <v>0</v>
      </c>
      <c r="AV48" s="40">
        <f t="shared" si="29"/>
        <v>0</v>
      </c>
      <c r="AW48" s="40">
        <f t="shared" si="29"/>
        <v>0</v>
      </c>
      <c r="AX48" s="40">
        <f t="shared" si="29"/>
        <v>0</v>
      </c>
      <c r="AY48" s="40">
        <f t="shared" si="29"/>
        <v>0</v>
      </c>
      <c r="AZ48" s="40">
        <f t="shared" si="29"/>
        <v>0</v>
      </c>
      <c r="BA48" s="40">
        <f t="shared" si="29"/>
        <v>0</v>
      </c>
      <c r="BB48" s="40">
        <f t="shared" si="29"/>
        <v>0</v>
      </c>
      <c r="BC48" s="40">
        <f t="shared" si="29"/>
        <v>0</v>
      </c>
      <c r="BD48" s="40">
        <f t="shared" si="29"/>
        <v>0</v>
      </c>
      <c r="BE48" s="40">
        <f t="shared" si="30"/>
        <v>0</v>
      </c>
      <c r="BF48" s="40">
        <f t="shared" si="30"/>
        <v>0</v>
      </c>
      <c r="BG48" s="40">
        <f t="shared" si="30"/>
        <v>0</v>
      </c>
      <c r="BH48" s="40">
        <f t="shared" si="30"/>
        <v>0</v>
      </c>
      <c r="BI48" s="40">
        <f t="shared" si="30"/>
        <v>0</v>
      </c>
      <c r="BJ48" s="40">
        <f t="shared" si="30"/>
        <v>0</v>
      </c>
      <c r="BK48" s="40">
        <f t="shared" si="30"/>
        <v>0</v>
      </c>
      <c r="BL48" s="40">
        <f t="shared" si="30"/>
        <v>0</v>
      </c>
      <c r="BM48" s="41">
        <f t="shared" si="30"/>
        <v>0</v>
      </c>
    </row>
    <row r="49" spans="1:65" ht="13.5" thickBot="1">
      <c r="A49" s="13">
        <v>250</v>
      </c>
      <c r="B49" s="13" t="s">
        <v>26</v>
      </c>
      <c r="C49" s="33">
        <v>50</v>
      </c>
      <c r="D49" s="34" t="s">
        <v>62</v>
      </c>
      <c r="E49" s="34"/>
      <c r="F49" s="34"/>
      <c r="G49" s="34"/>
      <c r="H49" s="34"/>
      <c r="I49" s="34"/>
      <c r="J49" s="34"/>
      <c r="K49" s="34"/>
      <c r="L49" s="34"/>
      <c r="M49" s="37"/>
      <c r="N49" s="37"/>
      <c r="O49" s="93"/>
      <c r="P49" s="37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94"/>
    </row>
    <row r="50" spans="1:65" ht="13.5" thickBot="1">
      <c r="A50" s="13">
        <v>250</v>
      </c>
      <c r="B50" s="13" t="s">
        <v>26</v>
      </c>
      <c r="C50" s="124">
        <v>25501510</v>
      </c>
      <c r="D50" s="125" t="s">
        <v>157</v>
      </c>
      <c r="E50" s="125" t="s">
        <v>158</v>
      </c>
      <c r="F50" s="125" t="s">
        <v>79</v>
      </c>
      <c r="G50" s="125"/>
      <c r="H50" s="125"/>
      <c r="I50" s="125" t="s">
        <v>10</v>
      </c>
      <c r="J50" s="125">
        <v>10.4</v>
      </c>
      <c r="K50" s="125" t="s">
        <v>24</v>
      </c>
      <c r="L50" s="126">
        <v>1</v>
      </c>
      <c r="M50" s="127">
        <v>30</v>
      </c>
      <c r="N50" s="128">
        <f>SUM($E$4+M50)</f>
        <v>2049</v>
      </c>
      <c r="O50" s="129">
        <f t="shared" si="22"/>
        <v>10.4</v>
      </c>
      <c r="P50" s="130"/>
      <c r="Q50" s="131">
        <f t="shared" ref="Q50:AV50" si="33">IFERROR(IF(MOD(Q$16-$E$4,$M50)=0,$O50*(1+$E$11)^((Q$16-$E$4)/$M50),0),"0")</f>
        <v>0</v>
      </c>
      <c r="R50" s="132">
        <f t="shared" si="33"/>
        <v>0</v>
      </c>
      <c r="S50" s="132">
        <f t="shared" si="33"/>
        <v>0</v>
      </c>
      <c r="T50" s="132">
        <f t="shared" si="33"/>
        <v>0</v>
      </c>
      <c r="U50" s="132">
        <f t="shared" si="33"/>
        <v>0</v>
      </c>
      <c r="V50" s="132">
        <f t="shared" si="33"/>
        <v>0</v>
      </c>
      <c r="W50" s="132">
        <f t="shared" si="33"/>
        <v>0</v>
      </c>
      <c r="X50" s="132">
        <f t="shared" si="33"/>
        <v>0</v>
      </c>
      <c r="Y50" s="132">
        <f t="shared" si="33"/>
        <v>0</v>
      </c>
      <c r="Z50" s="132">
        <f t="shared" si="33"/>
        <v>0</v>
      </c>
      <c r="AA50" s="132">
        <f t="shared" si="33"/>
        <v>0</v>
      </c>
      <c r="AB50" s="132">
        <f t="shared" si="33"/>
        <v>0</v>
      </c>
      <c r="AC50" s="132">
        <f t="shared" si="33"/>
        <v>0</v>
      </c>
      <c r="AD50" s="132">
        <f t="shared" si="33"/>
        <v>0</v>
      </c>
      <c r="AE50" s="132">
        <f t="shared" si="33"/>
        <v>0</v>
      </c>
      <c r="AF50" s="132">
        <f t="shared" si="33"/>
        <v>0</v>
      </c>
      <c r="AG50" s="132">
        <f t="shared" si="33"/>
        <v>0</v>
      </c>
      <c r="AH50" s="132">
        <f t="shared" si="33"/>
        <v>0</v>
      </c>
      <c r="AI50" s="132">
        <f t="shared" si="33"/>
        <v>0</v>
      </c>
      <c r="AJ50" s="132">
        <f t="shared" si="33"/>
        <v>0</v>
      </c>
      <c r="AK50" s="132">
        <f t="shared" si="33"/>
        <v>0</v>
      </c>
      <c r="AL50" s="132">
        <f t="shared" si="33"/>
        <v>0</v>
      </c>
      <c r="AM50" s="132">
        <f t="shared" si="33"/>
        <v>0</v>
      </c>
      <c r="AN50" s="132">
        <f t="shared" si="33"/>
        <v>0</v>
      </c>
      <c r="AO50" s="132">
        <f t="shared" si="33"/>
        <v>0</v>
      </c>
      <c r="AP50" s="132">
        <f t="shared" si="33"/>
        <v>0</v>
      </c>
      <c r="AQ50" s="132">
        <f t="shared" si="33"/>
        <v>0</v>
      </c>
      <c r="AR50" s="132">
        <f t="shared" si="33"/>
        <v>0</v>
      </c>
      <c r="AS50" s="132">
        <f t="shared" si="33"/>
        <v>0</v>
      </c>
      <c r="AT50" s="132">
        <f t="shared" si="33"/>
        <v>10.4</v>
      </c>
      <c r="AU50" s="132">
        <f t="shared" si="33"/>
        <v>0</v>
      </c>
      <c r="AV50" s="132">
        <f t="shared" si="33"/>
        <v>0</v>
      </c>
      <c r="AW50" s="132">
        <f t="shared" ref="AW50:BM50" si="34">IFERROR(IF(MOD(AW$16-$E$4,$M50)=0,$O50*(1+$E$11)^((AW$16-$E$4)/$M50),0),"0")</f>
        <v>0</v>
      </c>
      <c r="AX50" s="132">
        <f t="shared" si="34"/>
        <v>0</v>
      </c>
      <c r="AY50" s="132">
        <f t="shared" si="34"/>
        <v>0</v>
      </c>
      <c r="AZ50" s="132">
        <f t="shared" si="34"/>
        <v>0</v>
      </c>
      <c r="BA50" s="132">
        <f t="shared" si="34"/>
        <v>0</v>
      </c>
      <c r="BB50" s="132">
        <f t="shared" si="34"/>
        <v>0</v>
      </c>
      <c r="BC50" s="132">
        <f t="shared" si="34"/>
        <v>0</v>
      </c>
      <c r="BD50" s="132">
        <f t="shared" si="34"/>
        <v>0</v>
      </c>
      <c r="BE50" s="132">
        <f t="shared" si="34"/>
        <v>0</v>
      </c>
      <c r="BF50" s="132">
        <f t="shared" si="34"/>
        <v>0</v>
      </c>
      <c r="BG50" s="132">
        <f t="shared" si="34"/>
        <v>0</v>
      </c>
      <c r="BH50" s="132">
        <f t="shared" si="34"/>
        <v>0</v>
      </c>
      <c r="BI50" s="132">
        <f t="shared" si="34"/>
        <v>0</v>
      </c>
      <c r="BJ50" s="132">
        <f t="shared" si="34"/>
        <v>0</v>
      </c>
      <c r="BK50" s="132">
        <f t="shared" si="34"/>
        <v>0</v>
      </c>
      <c r="BL50" s="132">
        <f t="shared" si="34"/>
        <v>0</v>
      </c>
      <c r="BM50" s="133">
        <f t="shared" si="34"/>
        <v>0</v>
      </c>
    </row>
    <row r="51" spans="1:65" s="14" customFormat="1" ht="21.75" thickBot="1">
      <c r="A51" s="13">
        <v>350</v>
      </c>
      <c r="B51" s="13" t="s">
        <v>36</v>
      </c>
      <c r="C51" s="118">
        <v>350</v>
      </c>
      <c r="D51" s="119" t="s">
        <v>36</v>
      </c>
      <c r="E51" s="120"/>
      <c r="F51" s="120"/>
      <c r="G51" s="120"/>
      <c r="H51" s="120"/>
      <c r="I51" s="120"/>
      <c r="J51" s="121"/>
      <c r="K51" s="121"/>
      <c r="L51" s="122"/>
      <c r="M51" s="121"/>
      <c r="N51" s="121"/>
      <c r="O51" s="122"/>
      <c r="P51" s="121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3"/>
    </row>
    <row r="52" spans="1:65" ht="13.5" thickBot="1">
      <c r="A52" s="13">
        <v>350</v>
      </c>
      <c r="B52" s="13" t="s">
        <v>36</v>
      </c>
      <c r="C52" s="33" t="s">
        <v>29</v>
      </c>
      <c r="D52" s="34" t="s">
        <v>30</v>
      </c>
      <c r="E52" s="34"/>
      <c r="F52" s="34"/>
      <c r="G52" s="34"/>
      <c r="H52" s="34"/>
      <c r="I52" s="34"/>
      <c r="J52" s="34"/>
      <c r="K52" s="34"/>
      <c r="L52" s="34"/>
      <c r="M52" s="37"/>
      <c r="N52" s="37"/>
      <c r="O52" s="93"/>
      <c r="P52" s="37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94"/>
    </row>
    <row r="53" spans="1:65">
      <c r="A53" s="13">
        <v>350</v>
      </c>
      <c r="B53" s="13" t="s">
        <v>36</v>
      </c>
      <c r="C53" s="86">
        <v>35331010</v>
      </c>
      <c r="D53" s="87" t="s">
        <v>37</v>
      </c>
      <c r="E53" s="87" t="s">
        <v>38</v>
      </c>
      <c r="F53" s="87" t="s">
        <v>31</v>
      </c>
      <c r="G53" s="87"/>
      <c r="H53" s="87"/>
      <c r="I53" s="87" t="s">
        <v>10</v>
      </c>
      <c r="J53" s="87">
        <v>5</v>
      </c>
      <c r="K53" s="87" t="s">
        <v>23</v>
      </c>
      <c r="L53" s="88">
        <v>1</v>
      </c>
      <c r="M53" s="89">
        <v>5</v>
      </c>
      <c r="N53" s="90">
        <f>SUM($E$4+M53)</f>
        <v>2024</v>
      </c>
      <c r="O53" s="91">
        <f t="shared" ref="O53:O61" si="35">SUM(J53*L53)</f>
        <v>5</v>
      </c>
      <c r="P53" s="92"/>
      <c r="Q53" s="76">
        <f t="shared" ref="Q53:Z57" si="36">IFERROR(IF(MOD(Q$16-$E$4,$M53)=0,$O53*(1+$E$11)^((Q$16-$E$4)/$M53),0),"0")</f>
        <v>0</v>
      </c>
      <c r="R53" s="77">
        <f t="shared" si="36"/>
        <v>0</v>
      </c>
      <c r="S53" s="77">
        <f t="shared" si="36"/>
        <v>0</v>
      </c>
      <c r="T53" s="77">
        <f t="shared" si="36"/>
        <v>0</v>
      </c>
      <c r="U53" s="77">
        <f t="shared" si="36"/>
        <v>5</v>
      </c>
      <c r="V53" s="77">
        <f t="shared" si="36"/>
        <v>0</v>
      </c>
      <c r="W53" s="77">
        <f t="shared" si="36"/>
        <v>0</v>
      </c>
      <c r="X53" s="77">
        <f t="shared" si="36"/>
        <v>0</v>
      </c>
      <c r="Y53" s="77">
        <f t="shared" si="36"/>
        <v>0</v>
      </c>
      <c r="Z53" s="77">
        <f t="shared" si="36"/>
        <v>5</v>
      </c>
      <c r="AA53" s="77">
        <f t="shared" ref="AA53:AI57" si="37">IFERROR(IF(MOD(AA$16-$E$4,$M53)=0,$O53*(1+$E$11)^((AA$16-$E$4)/$M53),0),"0")</f>
        <v>0</v>
      </c>
      <c r="AB53" s="77">
        <f t="shared" si="37"/>
        <v>0</v>
      </c>
      <c r="AC53" s="77">
        <f t="shared" si="37"/>
        <v>0</v>
      </c>
      <c r="AD53" s="77">
        <f t="shared" si="37"/>
        <v>0</v>
      </c>
      <c r="AE53" s="77">
        <f t="shared" si="37"/>
        <v>5</v>
      </c>
      <c r="AF53" s="77">
        <f t="shared" si="37"/>
        <v>0</v>
      </c>
      <c r="AG53" s="77">
        <f t="shared" si="37"/>
        <v>0</v>
      </c>
      <c r="AH53" s="77">
        <f t="shared" si="37"/>
        <v>0</v>
      </c>
      <c r="AI53" s="77">
        <f t="shared" si="37"/>
        <v>0</v>
      </c>
      <c r="AJ53" s="77"/>
      <c r="AK53" s="77">
        <f t="shared" ref="AK53:AT57" si="38">IFERROR(IF(MOD(AK$16-$E$4,$M53)=0,$O53*(1+$E$11)^((AK$16-$E$4)/$M53),0),"0")</f>
        <v>0</v>
      </c>
      <c r="AL53" s="77">
        <f t="shared" si="38"/>
        <v>0</v>
      </c>
      <c r="AM53" s="77">
        <f t="shared" si="38"/>
        <v>0</v>
      </c>
      <c r="AN53" s="77">
        <f t="shared" si="38"/>
        <v>0</v>
      </c>
      <c r="AO53" s="77">
        <f t="shared" si="38"/>
        <v>5</v>
      </c>
      <c r="AP53" s="77">
        <f t="shared" si="38"/>
        <v>0</v>
      </c>
      <c r="AQ53" s="77">
        <f t="shared" si="38"/>
        <v>0</v>
      </c>
      <c r="AR53" s="77">
        <f t="shared" si="38"/>
        <v>0</v>
      </c>
      <c r="AS53" s="77">
        <f t="shared" si="38"/>
        <v>0</v>
      </c>
      <c r="AT53" s="77">
        <f t="shared" si="38"/>
        <v>5</v>
      </c>
      <c r="AU53" s="77">
        <f t="shared" ref="AU53:BC57" si="39">IFERROR(IF(MOD(AU$16-$E$4,$M53)=0,$O53*(1+$E$11)^((AU$16-$E$4)/$M53),0),"0")</f>
        <v>0</v>
      </c>
      <c r="AV53" s="77">
        <f t="shared" si="39"/>
        <v>0</v>
      </c>
      <c r="AW53" s="77">
        <f t="shared" si="39"/>
        <v>0</v>
      </c>
      <c r="AX53" s="77">
        <f t="shared" si="39"/>
        <v>0</v>
      </c>
      <c r="AY53" s="77">
        <f t="shared" si="39"/>
        <v>5</v>
      </c>
      <c r="AZ53" s="77">
        <f t="shared" si="39"/>
        <v>0</v>
      </c>
      <c r="BA53" s="77">
        <f t="shared" si="39"/>
        <v>0</v>
      </c>
      <c r="BB53" s="77">
        <f t="shared" si="39"/>
        <v>0</v>
      </c>
      <c r="BC53" s="77">
        <f t="shared" si="39"/>
        <v>0</v>
      </c>
      <c r="BD53" s="77"/>
      <c r="BE53" s="77">
        <f t="shared" ref="BE53:BM53" si="40">IFERROR(IF(MOD(BE$16-$E$4,$M53)=0,$O53*(1+$E$11)^((BE$16-$E$4)/$M53),0),"0")</f>
        <v>0</v>
      </c>
      <c r="BF53" s="77">
        <f t="shared" si="40"/>
        <v>0</v>
      </c>
      <c r="BG53" s="77">
        <f t="shared" si="40"/>
        <v>0</v>
      </c>
      <c r="BH53" s="77">
        <f t="shared" si="40"/>
        <v>0</v>
      </c>
      <c r="BI53" s="77">
        <f t="shared" si="40"/>
        <v>5</v>
      </c>
      <c r="BJ53" s="77">
        <f t="shared" si="40"/>
        <v>0</v>
      </c>
      <c r="BK53" s="77">
        <f t="shared" si="40"/>
        <v>0</v>
      </c>
      <c r="BL53" s="77">
        <f t="shared" si="40"/>
        <v>0</v>
      </c>
      <c r="BM53" s="78">
        <f t="shared" si="40"/>
        <v>0</v>
      </c>
    </row>
    <row r="54" spans="1:65">
      <c r="A54" s="13">
        <v>350</v>
      </c>
      <c r="B54" s="13" t="s">
        <v>36</v>
      </c>
      <c r="C54" s="8" t="s">
        <v>39</v>
      </c>
      <c r="D54" s="7" t="s">
        <v>37</v>
      </c>
      <c r="E54" s="7" t="s">
        <v>40</v>
      </c>
      <c r="F54" s="7" t="s">
        <v>32</v>
      </c>
      <c r="G54" s="7"/>
      <c r="H54" s="7"/>
      <c r="I54" s="7" t="s">
        <v>10</v>
      </c>
      <c r="J54" s="7">
        <v>5</v>
      </c>
      <c r="K54" s="7" t="s">
        <v>23</v>
      </c>
      <c r="L54" s="6">
        <v>1</v>
      </c>
      <c r="M54" s="5">
        <v>40</v>
      </c>
      <c r="N54" s="24">
        <f>SUM($E$4+M54)</f>
        <v>2059</v>
      </c>
      <c r="O54" s="80">
        <f t="shared" si="35"/>
        <v>5</v>
      </c>
      <c r="P54" s="69"/>
      <c r="Q54" s="45">
        <f t="shared" si="36"/>
        <v>0</v>
      </c>
      <c r="R54" s="40">
        <f t="shared" si="36"/>
        <v>0</v>
      </c>
      <c r="S54" s="40">
        <f t="shared" si="36"/>
        <v>0</v>
      </c>
      <c r="T54" s="40">
        <f t="shared" si="36"/>
        <v>0</v>
      </c>
      <c r="U54" s="40">
        <f t="shared" si="36"/>
        <v>0</v>
      </c>
      <c r="V54" s="40">
        <f t="shared" si="36"/>
        <v>0</v>
      </c>
      <c r="W54" s="40">
        <f t="shared" si="36"/>
        <v>0</v>
      </c>
      <c r="X54" s="40">
        <f t="shared" si="36"/>
        <v>0</v>
      </c>
      <c r="Y54" s="40">
        <f t="shared" si="36"/>
        <v>0</v>
      </c>
      <c r="Z54" s="40">
        <f t="shared" si="36"/>
        <v>0</v>
      </c>
      <c r="AA54" s="40">
        <f t="shared" si="37"/>
        <v>0</v>
      </c>
      <c r="AB54" s="40">
        <f t="shared" si="37"/>
        <v>0</v>
      </c>
      <c r="AC54" s="40">
        <f t="shared" si="37"/>
        <v>0</v>
      </c>
      <c r="AD54" s="40">
        <f t="shared" si="37"/>
        <v>0</v>
      </c>
      <c r="AE54" s="40">
        <f t="shared" si="37"/>
        <v>0</v>
      </c>
      <c r="AF54" s="40">
        <f t="shared" si="37"/>
        <v>0</v>
      </c>
      <c r="AG54" s="40">
        <f t="shared" si="37"/>
        <v>0</v>
      </c>
      <c r="AH54" s="40">
        <f t="shared" si="37"/>
        <v>0</v>
      </c>
      <c r="AI54" s="40">
        <f t="shared" si="37"/>
        <v>0</v>
      </c>
      <c r="AJ54" s="40"/>
      <c r="AK54" s="40">
        <f t="shared" si="38"/>
        <v>0</v>
      </c>
      <c r="AL54" s="40">
        <f t="shared" si="38"/>
        <v>0</v>
      </c>
      <c r="AM54" s="40">
        <f t="shared" si="38"/>
        <v>0</v>
      </c>
      <c r="AN54" s="40">
        <f t="shared" si="38"/>
        <v>0</v>
      </c>
      <c r="AO54" s="40">
        <f t="shared" si="38"/>
        <v>0</v>
      </c>
      <c r="AP54" s="40">
        <f t="shared" si="38"/>
        <v>0</v>
      </c>
      <c r="AQ54" s="40">
        <f t="shared" si="38"/>
        <v>0</v>
      </c>
      <c r="AR54" s="40">
        <f t="shared" si="38"/>
        <v>0</v>
      </c>
      <c r="AS54" s="40">
        <f t="shared" si="38"/>
        <v>0</v>
      </c>
      <c r="AT54" s="40">
        <f t="shared" si="38"/>
        <v>0</v>
      </c>
      <c r="AU54" s="40">
        <f t="shared" si="39"/>
        <v>0</v>
      </c>
      <c r="AV54" s="40">
        <f t="shared" si="39"/>
        <v>0</v>
      </c>
      <c r="AW54" s="40">
        <f t="shared" si="39"/>
        <v>0</v>
      </c>
      <c r="AX54" s="40">
        <f t="shared" si="39"/>
        <v>0</v>
      </c>
      <c r="AY54" s="40">
        <f t="shared" si="39"/>
        <v>0</v>
      </c>
      <c r="AZ54" s="40">
        <f t="shared" si="39"/>
        <v>0</v>
      </c>
      <c r="BA54" s="40">
        <f t="shared" si="39"/>
        <v>0</v>
      </c>
      <c r="BB54" s="40">
        <f t="shared" si="39"/>
        <v>0</v>
      </c>
      <c r="BC54" s="40">
        <f t="shared" si="39"/>
        <v>0</v>
      </c>
      <c r="BD54" s="40"/>
      <c r="BE54" s="40">
        <f t="shared" ref="BE54:BJ57" si="41">IFERROR(IF(MOD(BE$16-$E$4,$M54)=0,$O54*(1+$E$11)^((BE$16-$E$4)/$M54),0),"0")</f>
        <v>0</v>
      </c>
      <c r="BF54" s="40">
        <f t="shared" si="41"/>
        <v>0</v>
      </c>
      <c r="BG54" s="40">
        <f t="shared" si="41"/>
        <v>0</v>
      </c>
      <c r="BH54" s="40">
        <f t="shared" si="41"/>
        <v>0</v>
      </c>
      <c r="BI54" s="40">
        <f t="shared" si="41"/>
        <v>0</v>
      </c>
      <c r="BJ54" s="40">
        <f t="shared" si="41"/>
        <v>0</v>
      </c>
      <c r="BK54" s="40"/>
      <c r="BL54" s="40"/>
      <c r="BM54" s="41"/>
    </row>
    <row r="55" spans="1:65">
      <c r="A55" s="13">
        <v>350</v>
      </c>
      <c r="B55" s="13" t="s">
        <v>36</v>
      </c>
      <c r="C55" s="8" t="s">
        <v>39</v>
      </c>
      <c r="D55" s="7" t="s">
        <v>37</v>
      </c>
      <c r="E55" s="7" t="s">
        <v>41</v>
      </c>
      <c r="F55" s="7" t="s">
        <v>33</v>
      </c>
      <c r="G55" s="7"/>
      <c r="H55" s="7"/>
      <c r="I55" s="7" t="s">
        <v>10</v>
      </c>
      <c r="J55" s="7">
        <v>5</v>
      </c>
      <c r="K55" s="7" t="s">
        <v>23</v>
      </c>
      <c r="L55" s="6">
        <v>1</v>
      </c>
      <c r="M55" s="5">
        <v>5</v>
      </c>
      <c r="N55" s="24">
        <f>SUM($E$4+M55)</f>
        <v>2024</v>
      </c>
      <c r="O55" s="80">
        <f t="shared" si="35"/>
        <v>5</v>
      </c>
      <c r="P55" s="69"/>
      <c r="Q55" s="45">
        <f t="shared" si="36"/>
        <v>0</v>
      </c>
      <c r="R55" s="40">
        <f t="shared" si="36"/>
        <v>0</v>
      </c>
      <c r="S55" s="40">
        <f t="shared" si="36"/>
        <v>0</v>
      </c>
      <c r="T55" s="40">
        <f t="shared" si="36"/>
        <v>0</v>
      </c>
      <c r="U55" s="40">
        <f t="shared" si="36"/>
        <v>5</v>
      </c>
      <c r="V55" s="40">
        <f t="shared" si="36"/>
        <v>0</v>
      </c>
      <c r="W55" s="40">
        <f t="shared" si="36"/>
        <v>0</v>
      </c>
      <c r="X55" s="40">
        <f t="shared" si="36"/>
        <v>0</v>
      </c>
      <c r="Y55" s="40">
        <f t="shared" si="36"/>
        <v>0</v>
      </c>
      <c r="Z55" s="40">
        <f t="shared" si="36"/>
        <v>5</v>
      </c>
      <c r="AA55" s="40">
        <f t="shared" si="37"/>
        <v>0</v>
      </c>
      <c r="AB55" s="40">
        <f t="shared" si="37"/>
        <v>0</v>
      </c>
      <c r="AC55" s="40">
        <f t="shared" si="37"/>
        <v>0</v>
      </c>
      <c r="AD55" s="40">
        <f t="shared" si="37"/>
        <v>0</v>
      </c>
      <c r="AE55" s="40">
        <f t="shared" si="37"/>
        <v>5</v>
      </c>
      <c r="AF55" s="40">
        <f t="shared" si="37"/>
        <v>0</v>
      </c>
      <c r="AG55" s="40">
        <f t="shared" si="37"/>
        <v>0</v>
      </c>
      <c r="AH55" s="40">
        <f t="shared" si="37"/>
        <v>0</v>
      </c>
      <c r="AI55" s="40">
        <f t="shared" si="37"/>
        <v>0</v>
      </c>
      <c r="AJ55" s="40"/>
      <c r="AK55" s="40">
        <f t="shared" si="38"/>
        <v>0</v>
      </c>
      <c r="AL55" s="40">
        <f t="shared" si="38"/>
        <v>0</v>
      </c>
      <c r="AM55" s="40">
        <f t="shared" si="38"/>
        <v>0</v>
      </c>
      <c r="AN55" s="40">
        <f t="shared" si="38"/>
        <v>0</v>
      </c>
      <c r="AO55" s="40">
        <f t="shared" si="38"/>
        <v>5</v>
      </c>
      <c r="AP55" s="40">
        <f t="shared" si="38"/>
        <v>0</v>
      </c>
      <c r="AQ55" s="40">
        <f t="shared" si="38"/>
        <v>0</v>
      </c>
      <c r="AR55" s="40">
        <f t="shared" si="38"/>
        <v>0</v>
      </c>
      <c r="AS55" s="40">
        <f t="shared" si="38"/>
        <v>0</v>
      </c>
      <c r="AT55" s="40">
        <f t="shared" si="38"/>
        <v>5</v>
      </c>
      <c r="AU55" s="40">
        <f t="shared" si="39"/>
        <v>0</v>
      </c>
      <c r="AV55" s="40">
        <f t="shared" si="39"/>
        <v>0</v>
      </c>
      <c r="AW55" s="40">
        <f t="shared" si="39"/>
        <v>0</v>
      </c>
      <c r="AX55" s="40">
        <f t="shared" si="39"/>
        <v>0</v>
      </c>
      <c r="AY55" s="40">
        <f t="shared" si="39"/>
        <v>5</v>
      </c>
      <c r="AZ55" s="40">
        <f t="shared" si="39"/>
        <v>0</v>
      </c>
      <c r="BA55" s="40">
        <f t="shared" si="39"/>
        <v>0</v>
      </c>
      <c r="BB55" s="40">
        <f t="shared" si="39"/>
        <v>0</v>
      </c>
      <c r="BC55" s="40">
        <f t="shared" si="39"/>
        <v>0</v>
      </c>
      <c r="BD55" s="40"/>
      <c r="BE55" s="40">
        <f t="shared" si="41"/>
        <v>0</v>
      </c>
      <c r="BF55" s="40">
        <f t="shared" si="41"/>
        <v>0</v>
      </c>
      <c r="BG55" s="40">
        <f t="shared" si="41"/>
        <v>0</v>
      </c>
      <c r="BH55" s="40">
        <f t="shared" si="41"/>
        <v>0</v>
      </c>
      <c r="BI55" s="40">
        <f t="shared" si="41"/>
        <v>5</v>
      </c>
      <c r="BJ55" s="40">
        <f t="shared" si="41"/>
        <v>0</v>
      </c>
      <c r="BK55" s="40"/>
      <c r="BL55" s="40"/>
      <c r="BM55" s="41"/>
    </row>
    <row r="56" spans="1:65">
      <c r="A56" s="13">
        <v>350</v>
      </c>
      <c r="B56" s="13" t="s">
        <v>36</v>
      </c>
      <c r="C56" s="8" t="s">
        <v>39</v>
      </c>
      <c r="D56" s="7" t="s">
        <v>37</v>
      </c>
      <c r="E56" s="7" t="s">
        <v>42</v>
      </c>
      <c r="F56" s="7" t="s">
        <v>34</v>
      </c>
      <c r="G56" s="7"/>
      <c r="H56" s="7"/>
      <c r="I56" s="7" t="s">
        <v>10</v>
      </c>
      <c r="J56" s="7">
        <v>5</v>
      </c>
      <c r="K56" s="7" t="s">
        <v>23</v>
      </c>
      <c r="L56" s="6">
        <v>1</v>
      </c>
      <c r="M56" s="5">
        <v>20</v>
      </c>
      <c r="N56" s="24">
        <f>SUM($E$4+M56)</f>
        <v>2039</v>
      </c>
      <c r="O56" s="80">
        <f t="shared" si="35"/>
        <v>5</v>
      </c>
      <c r="P56" s="69"/>
      <c r="Q56" s="45">
        <f t="shared" si="36"/>
        <v>0</v>
      </c>
      <c r="R56" s="40">
        <f t="shared" si="36"/>
        <v>0</v>
      </c>
      <c r="S56" s="40">
        <f t="shared" si="36"/>
        <v>0</v>
      </c>
      <c r="T56" s="40">
        <f t="shared" si="36"/>
        <v>0</v>
      </c>
      <c r="U56" s="40">
        <f t="shared" si="36"/>
        <v>0</v>
      </c>
      <c r="V56" s="40">
        <f t="shared" si="36"/>
        <v>0</v>
      </c>
      <c r="W56" s="40">
        <f t="shared" si="36"/>
        <v>0</v>
      </c>
      <c r="X56" s="40">
        <f t="shared" si="36"/>
        <v>0</v>
      </c>
      <c r="Y56" s="40">
        <f t="shared" si="36"/>
        <v>0</v>
      </c>
      <c r="Z56" s="40">
        <f t="shared" si="36"/>
        <v>0</v>
      </c>
      <c r="AA56" s="40">
        <f t="shared" si="37"/>
        <v>0</v>
      </c>
      <c r="AB56" s="40">
        <f t="shared" si="37"/>
        <v>0</v>
      </c>
      <c r="AC56" s="40">
        <f t="shared" si="37"/>
        <v>0</v>
      </c>
      <c r="AD56" s="40">
        <f t="shared" si="37"/>
        <v>0</v>
      </c>
      <c r="AE56" s="40">
        <f t="shared" si="37"/>
        <v>0</v>
      </c>
      <c r="AF56" s="40">
        <f t="shared" si="37"/>
        <v>0</v>
      </c>
      <c r="AG56" s="40">
        <f t="shared" si="37"/>
        <v>0</v>
      </c>
      <c r="AH56" s="40">
        <f t="shared" si="37"/>
        <v>0</v>
      </c>
      <c r="AI56" s="40">
        <f t="shared" si="37"/>
        <v>0</v>
      </c>
      <c r="AJ56" s="40">
        <f>O56</f>
        <v>5</v>
      </c>
      <c r="AK56" s="40">
        <f t="shared" si="38"/>
        <v>0</v>
      </c>
      <c r="AL56" s="40">
        <f t="shared" si="38"/>
        <v>0</v>
      </c>
      <c r="AM56" s="40">
        <f t="shared" si="38"/>
        <v>0</v>
      </c>
      <c r="AN56" s="40">
        <f t="shared" si="38"/>
        <v>0</v>
      </c>
      <c r="AO56" s="40">
        <f t="shared" si="38"/>
        <v>0</v>
      </c>
      <c r="AP56" s="40">
        <f t="shared" si="38"/>
        <v>0</v>
      </c>
      <c r="AQ56" s="40">
        <f t="shared" si="38"/>
        <v>0</v>
      </c>
      <c r="AR56" s="40">
        <f t="shared" si="38"/>
        <v>0</v>
      </c>
      <c r="AS56" s="40">
        <f t="shared" si="38"/>
        <v>0</v>
      </c>
      <c r="AT56" s="40">
        <f t="shared" si="38"/>
        <v>0</v>
      </c>
      <c r="AU56" s="40">
        <f t="shared" si="39"/>
        <v>0</v>
      </c>
      <c r="AV56" s="40">
        <f t="shared" si="39"/>
        <v>0</v>
      </c>
      <c r="AW56" s="40">
        <f t="shared" si="39"/>
        <v>0</v>
      </c>
      <c r="AX56" s="40">
        <f t="shared" si="39"/>
        <v>0</v>
      </c>
      <c r="AY56" s="40">
        <f t="shared" si="39"/>
        <v>0</v>
      </c>
      <c r="AZ56" s="40">
        <f t="shared" si="39"/>
        <v>0</v>
      </c>
      <c r="BA56" s="40">
        <f t="shared" si="39"/>
        <v>0</v>
      </c>
      <c r="BB56" s="40">
        <f t="shared" si="39"/>
        <v>0</v>
      </c>
      <c r="BC56" s="40">
        <f t="shared" si="39"/>
        <v>0</v>
      </c>
      <c r="BD56" s="40">
        <f>O56</f>
        <v>5</v>
      </c>
      <c r="BE56" s="40">
        <f t="shared" si="41"/>
        <v>0</v>
      </c>
      <c r="BF56" s="40">
        <f t="shared" si="41"/>
        <v>0</v>
      </c>
      <c r="BG56" s="40">
        <f t="shared" si="41"/>
        <v>0</v>
      </c>
      <c r="BH56" s="40">
        <f t="shared" si="41"/>
        <v>0</v>
      </c>
      <c r="BI56" s="40">
        <f t="shared" si="41"/>
        <v>0</v>
      </c>
      <c r="BJ56" s="40">
        <f t="shared" si="41"/>
        <v>0</v>
      </c>
      <c r="BK56" s="40"/>
      <c r="BL56" s="40"/>
      <c r="BM56" s="41"/>
    </row>
    <row r="57" spans="1:65" ht="13.5" thickBot="1">
      <c r="A57" s="13">
        <v>350</v>
      </c>
      <c r="B57" s="13" t="s">
        <v>36</v>
      </c>
      <c r="C57" s="100" t="s">
        <v>43</v>
      </c>
      <c r="D57" s="101" t="s">
        <v>44</v>
      </c>
      <c r="E57" s="101" t="s">
        <v>45</v>
      </c>
      <c r="F57" s="101" t="s">
        <v>35</v>
      </c>
      <c r="G57" s="101"/>
      <c r="H57" s="101"/>
      <c r="I57" s="101" t="s">
        <v>10</v>
      </c>
      <c r="J57" s="101">
        <v>5</v>
      </c>
      <c r="K57" s="101" t="s">
        <v>23</v>
      </c>
      <c r="L57" s="102">
        <v>1</v>
      </c>
      <c r="M57" s="103">
        <v>25</v>
      </c>
      <c r="N57" s="104">
        <f>SUM($E$4+M57)</f>
        <v>2044</v>
      </c>
      <c r="O57" s="105">
        <f t="shared" si="35"/>
        <v>5</v>
      </c>
      <c r="P57" s="117"/>
      <c r="Q57" s="106">
        <f t="shared" si="36"/>
        <v>0</v>
      </c>
      <c r="R57" s="107">
        <f t="shared" si="36"/>
        <v>0</v>
      </c>
      <c r="S57" s="107">
        <f t="shared" si="36"/>
        <v>0</v>
      </c>
      <c r="T57" s="107">
        <f t="shared" si="36"/>
        <v>0</v>
      </c>
      <c r="U57" s="107">
        <f t="shared" si="36"/>
        <v>0</v>
      </c>
      <c r="V57" s="107">
        <f t="shared" si="36"/>
        <v>0</v>
      </c>
      <c r="W57" s="107">
        <f t="shared" si="36"/>
        <v>0</v>
      </c>
      <c r="X57" s="107">
        <f t="shared" si="36"/>
        <v>0</v>
      </c>
      <c r="Y57" s="107">
        <f t="shared" si="36"/>
        <v>0</v>
      </c>
      <c r="Z57" s="107">
        <f t="shared" si="36"/>
        <v>0</v>
      </c>
      <c r="AA57" s="107">
        <f t="shared" si="37"/>
        <v>0</v>
      </c>
      <c r="AB57" s="107">
        <f t="shared" si="37"/>
        <v>0</v>
      </c>
      <c r="AC57" s="107">
        <f t="shared" si="37"/>
        <v>0</v>
      </c>
      <c r="AD57" s="107">
        <f t="shared" si="37"/>
        <v>0</v>
      </c>
      <c r="AE57" s="107">
        <f t="shared" si="37"/>
        <v>0</v>
      </c>
      <c r="AF57" s="107">
        <f t="shared" si="37"/>
        <v>0</v>
      </c>
      <c r="AG57" s="107">
        <f t="shared" si="37"/>
        <v>0</v>
      </c>
      <c r="AH57" s="107">
        <f t="shared" si="37"/>
        <v>0</v>
      </c>
      <c r="AI57" s="107">
        <f t="shared" si="37"/>
        <v>0</v>
      </c>
      <c r="AJ57" s="107">
        <f>IFERROR(IF(MOD(AJ$16-$E$4,$M57)=0,$O57*(1+$E$11)^((AJ$16-$E$4)/$M57),0),"0")</f>
        <v>0</v>
      </c>
      <c r="AK57" s="107">
        <f t="shared" si="38"/>
        <v>0</v>
      </c>
      <c r="AL57" s="107">
        <f t="shared" si="38"/>
        <v>0</v>
      </c>
      <c r="AM57" s="107">
        <f t="shared" si="38"/>
        <v>0</v>
      </c>
      <c r="AN57" s="107">
        <f t="shared" si="38"/>
        <v>0</v>
      </c>
      <c r="AO57" s="107">
        <f t="shared" si="38"/>
        <v>5</v>
      </c>
      <c r="AP57" s="107">
        <f t="shared" si="38"/>
        <v>0</v>
      </c>
      <c r="AQ57" s="107">
        <f t="shared" si="38"/>
        <v>0</v>
      </c>
      <c r="AR57" s="107">
        <f t="shared" si="38"/>
        <v>0</v>
      </c>
      <c r="AS57" s="107">
        <f t="shared" si="38"/>
        <v>0</v>
      </c>
      <c r="AT57" s="107">
        <f t="shared" si="38"/>
        <v>0</v>
      </c>
      <c r="AU57" s="107">
        <f t="shared" si="39"/>
        <v>0</v>
      </c>
      <c r="AV57" s="107">
        <f t="shared" si="39"/>
        <v>0</v>
      </c>
      <c r="AW57" s="107">
        <f t="shared" si="39"/>
        <v>0</v>
      </c>
      <c r="AX57" s="107">
        <f t="shared" si="39"/>
        <v>0</v>
      </c>
      <c r="AY57" s="107">
        <f t="shared" si="39"/>
        <v>0</v>
      </c>
      <c r="AZ57" s="107">
        <f t="shared" si="39"/>
        <v>0</v>
      </c>
      <c r="BA57" s="107">
        <f t="shared" si="39"/>
        <v>0</v>
      </c>
      <c r="BB57" s="107">
        <f t="shared" si="39"/>
        <v>0</v>
      </c>
      <c r="BC57" s="107">
        <f t="shared" si="39"/>
        <v>0</v>
      </c>
      <c r="BD57" s="107">
        <f>IFERROR(IF(MOD(BD$16-$E$4,$M57)=0,$O57*(1+$E$11)^((BD$16-$E$4)/$M57),0),"0")</f>
        <v>0</v>
      </c>
      <c r="BE57" s="107">
        <f t="shared" si="41"/>
        <v>0</v>
      </c>
      <c r="BF57" s="107">
        <f t="shared" si="41"/>
        <v>0</v>
      </c>
      <c r="BG57" s="107">
        <f t="shared" si="41"/>
        <v>0</v>
      </c>
      <c r="BH57" s="107">
        <f t="shared" si="41"/>
        <v>0</v>
      </c>
      <c r="BI57" s="107">
        <f t="shared" si="41"/>
        <v>0</v>
      </c>
      <c r="BJ57" s="107">
        <f t="shared" si="41"/>
        <v>0</v>
      </c>
      <c r="BK57" s="107"/>
      <c r="BL57" s="107"/>
      <c r="BM57" s="108"/>
    </row>
    <row r="58" spans="1:65" s="14" customFormat="1" ht="21.75" thickBot="1">
      <c r="A58" s="13">
        <v>400</v>
      </c>
      <c r="B58" s="13" t="s">
        <v>46</v>
      </c>
      <c r="C58" s="118">
        <v>400</v>
      </c>
      <c r="D58" s="119" t="s">
        <v>46</v>
      </c>
      <c r="E58" s="120"/>
      <c r="F58" s="120"/>
      <c r="G58" s="120"/>
      <c r="H58" s="120"/>
      <c r="I58" s="120"/>
      <c r="J58" s="121"/>
      <c r="K58" s="121"/>
      <c r="L58" s="122"/>
      <c r="M58" s="121"/>
      <c r="N58" s="121"/>
      <c r="O58" s="122"/>
      <c r="P58" s="121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3"/>
    </row>
    <row r="59" spans="1:65" ht="13.5" thickBot="1">
      <c r="A59" s="13">
        <v>400</v>
      </c>
      <c r="B59" s="13" t="s">
        <v>46</v>
      </c>
      <c r="C59" s="33" t="s">
        <v>27</v>
      </c>
      <c r="D59" s="34" t="s">
        <v>28</v>
      </c>
      <c r="E59" s="34"/>
      <c r="F59" s="34"/>
      <c r="G59" s="34"/>
      <c r="H59" s="34"/>
      <c r="I59" s="34"/>
      <c r="J59" s="34"/>
      <c r="K59" s="34"/>
      <c r="L59" s="34"/>
      <c r="M59" s="37"/>
      <c r="N59" s="37"/>
      <c r="O59" s="93"/>
      <c r="P59" s="37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94"/>
    </row>
    <row r="60" spans="1:65">
      <c r="A60" s="13">
        <v>400</v>
      </c>
      <c r="B60" s="13" t="s">
        <v>46</v>
      </c>
      <c r="C60" s="86" t="s">
        <v>47</v>
      </c>
      <c r="D60" s="87" t="s">
        <v>48</v>
      </c>
      <c r="E60" s="87" t="s">
        <v>49</v>
      </c>
      <c r="F60" s="87" t="s">
        <v>50</v>
      </c>
      <c r="G60" s="87"/>
      <c r="H60" s="87"/>
      <c r="I60" s="87" t="s">
        <v>10</v>
      </c>
      <c r="J60" s="87">
        <v>19</v>
      </c>
      <c r="K60" s="87" t="s">
        <v>24</v>
      </c>
      <c r="L60" s="88">
        <v>1</v>
      </c>
      <c r="M60" s="89">
        <v>60</v>
      </c>
      <c r="N60" s="90">
        <f>SUM($E$4+M60)</f>
        <v>2079</v>
      </c>
      <c r="O60" s="91">
        <f t="shared" si="35"/>
        <v>19</v>
      </c>
      <c r="P60" s="92"/>
      <c r="Q60" s="76">
        <f t="shared" ref="Q60:Z63" si="42">IFERROR(IF(MOD(Q$16-$E$4,$M60)=0,$O60*(1+$E$11)^((Q$16-$E$4)/$M60),0),"0")</f>
        <v>0</v>
      </c>
      <c r="R60" s="77">
        <f t="shared" si="42"/>
        <v>0</v>
      </c>
      <c r="S60" s="77">
        <f t="shared" si="42"/>
        <v>0</v>
      </c>
      <c r="T60" s="77">
        <f t="shared" si="42"/>
        <v>0</v>
      </c>
      <c r="U60" s="77">
        <f t="shared" si="42"/>
        <v>0</v>
      </c>
      <c r="V60" s="77">
        <f t="shared" si="42"/>
        <v>0</v>
      </c>
      <c r="W60" s="77">
        <f t="shared" si="42"/>
        <v>0</v>
      </c>
      <c r="X60" s="77">
        <f t="shared" si="42"/>
        <v>0</v>
      </c>
      <c r="Y60" s="77">
        <f t="shared" si="42"/>
        <v>0</v>
      </c>
      <c r="Z60" s="77">
        <f t="shared" si="42"/>
        <v>0</v>
      </c>
      <c r="AA60" s="77">
        <f t="shared" ref="AA60:AJ63" si="43">IFERROR(IF(MOD(AA$16-$E$4,$M60)=0,$O60*(1+$E$11)^((AA$16-$E$4)/$M60),0),"0")</f>
        <v>0</v>
      </c>
      <c r="AB60" s="77">
        <f t="shared" si="43"/>
        <v>0</v>
      </c>
      <c r="AC60" s="77">
        <f t="shared" si="43"/>
        <v>0</v>
      </c>
      <c r="AD60" s="77">
        <f t="shared" si="43"/>
        <v>0</v>
      </c>
      <c r="AE60" s="77">
        <f t="shared" si="43"/>
        <v>0</v>
      </c>
      <c r="AF60" s="77">
        <f t="shared" si="43"/>
        <v>0</v>
      </c>
      <c r="AG60" s="77">
        <f t="shared" si="43"/>
        <v>0</v>
      </c>
      <c r="AH60" s="77">
        <f t="shared" si="43"/>
        <v>0</v>
      </c>
      <c r="AI60" s="77">
        <f t="shared" si="43"/>
        <v>0</v>
      </c>
      <c r="AJ60" s="77">
        <f t="shared" si="43"/>
        <v>0</v>
      </c>
      <c r="AK60" s="77">
        <f t="shared" ref="AK60:AT63" si="44">IFERROR(IF(MOD(AK$16-$E$4,$M60)=0,$O60*(1+$E$11)^((AK$16-$E$4)/$M60),0),"0")</f>
        <v>0</v>
      </c>
      <c r="AL60" s="77">
        <f t="shared" si="44"/>
        <v>0</v>
      </c>
      <c r="AM60" s="77">
        <f t="shared" si="44"/>
        <v>0</v>
      </c>
      <c r="AN60" s="77">
        <f t="shared" si="44"/>
        <v>0</v>
      </c>
      <c r="AO60" s="77">
        <f t="shared" si="44"/>
        <v>0</v>
      </c>
      <c r="AP60" s="77">
        <f t="shared" si="44"/>
        <v>0</v>
      </c>
      <c r="AQ60" s="77">
        <f t="shared" si="44"/>
        <v>0</v>
      </c>
      <c r="AR60" s="77">
        <f t="shared" si="44"/>
        <v>0</v>
      </c>
      <c r="AS60" s="77">
        <f t="shared" si="44"/>
        <v>0</v>
      </c>
      <c r="AT60" s="77">
        <f t="shared" si="44"/>
        <v>0</v>
      </c>
      <c r="AU60" s="77">
        <f t="shared" ref="AU60:BD63" si="45">IFERROR(IF(MOD(AU$16-$E$4,$M60)=0,$O60*(1+$E$11)^((AU$16-$E$4)/$M60),0),"0")</f>
        <v>0</v>
      </c>
      <c r="AV60" s="77">
        <f t="shared" si="45"/>
        <v>0</v>
      </c>
      <c r="AW60" s="77">
        <f t="shared" si="45"/>
        <v>0</v>
      </c>
      <c r="AX60" s="77">
        <f t="shared" si="45"/>
        <v>0</v>
      </c>
      <c r="AY60" s="77">
        <f t="shared" si="45"/>
        <v>0</v>
      </c>
      <c r="AZ60" s="77">
        <f t="shared" si="45"/>
        <v>0</v>
      </c>
      <c r="BA60" s="77">
        <f t="shared" si="45"/>
        <v>0</v>
      </c>
      <c r="BB60" s="77">
        <f t="shared" si="45"/>
        <v>0</v>
      </c>
      <c r="BC60" s="77">
        <f t="shared" si="45"/>
        <v>0</v>
      </c>
      <c r="BD60" s="77">
        <f t="shared" si="45"/>
        <v>0</v>
      </c>
      <c r="BE60" s="77">
        <f t="shared" ref="BE60:BJ63" si="46">IFERROR(IF(MOD(BE$16-$E$4,$M60)=0,$O60*(1+$E$11)^((BE$16-$E$4)/$M60),0),"0")</f>
        <v>0</v>
      </c>
      <c r="BF60" s="77">
        <f t="shared" si="46"/>
        <v>0</v>
      </c>
      <c r="BG60" s="77">
        <f t="shared" si="46"/>
        <v>0</v>
      </c>
      <c r="BH60" s="77">
        <f t="shared" si="46"/>
        <v>0</v>
      </c>
      <c r="BI60" s="77">
        <f t="shared" si="46"/>
        <v>0</v>
      </c>
      <c r="BJ60" s="77">
        <f t="shared" si="46"/>
        <v>0</v>
      </c>
      <c r="BK60" s="77"/>
      <c r="BL60" s="77"/>
      <c r="BM60" s="78"/>
    </row>
    <row r="61" spans="1:65">
      <c r="A61" s="13">
        <v>400</v>
      </c>
      <c r="B61" s="13" t="s">
        <v>46</v>
      </c>
      <c r="C61" s="8" t="s">
        <v>47</v>
      </c>
      <c r="D61" s="7" t="s">
        <v>48</v>
      </c>
      <c r="E61" s="7" t="s">
        <v>51</v>
      </c>
      <c r="F61" s="7" t="s">
        <v>52</v>
      </c>
      <c r="G61" s="7"/>
      <c r="H61" s="7"/>
      <c r="I61" s="7" t="s">
        <v>10</v>
      </c>
      <c r="J61" s="7">
        <v>19</v>
      </c>
      <c r="K61" s="7" t="s">
        <v>24</v>
      </c>
      <c r="L61" s="6">
        <v>1</v>
      </c>
      <c r="M61" s="5">
        <v>5</v>
      </c>
      <c r="N61" s="24">
        <f>SUM($E$4+M61)</f>
        <v>2024</v>
      </c>
      <c r="O61" s="80">
        <f t="shared" si="35"/>
        <v>19</v>
      </c>
      <c r="P61" s="69"/>
      <c r="Q61" s="45">
        <f t="shared" si="42"/>
        <v>0</v>
      </c>
      <c r="R61" s="40">
        <f t="shared" si="42"/>
        <v>0</v>
      </c>
      <c r="S61" s="40">
        <f t="shared" si="42"/>
        <v>0</v>
      </c>
      <c r="T61" s="40">
        <f t="shared" si="42"/>
        <v>0</v>
      </c>
      <c r="U61" s="40">
        <f t="shared" si="42"/>
        <v>19</v>
      </c>
      <c r="V61" s="40">
        <f t="shared" si="42"/>
        <v>0</v>
      </c>
      <c r="W61" s="40">
        <f t="shared" si="42"/>
        <v>0</v>
      </c>
      <c r="X61" s="40">
        <f t="shared" si="42"/>
        <v>0</v>
      </c>
      <c r="Y61" s="40">
        <f t="shared" si="42"/>
        <v>0</v>
      </c>
      <c r="Z61" s="40">
        <f t="shared" si="42"/>
        <v>19</v>
      </c>
      <c r="AA61" s="40">
        <f t="shared" si="43"/>
        <v>0</v>
      </c>
      <c r="AB61" s="40">
        <f t="shared" si="43"/>
        <v>0</v>
      </c>
      <c r="AC61" s="40">
        <f t="shared" si="43"/>
        <v>0</v>
      </c>
      <c r="AD61" s="40">
        <f t="shared" si="43"/>
        <v>0</v>
      </c>
      <c r="AE61" s="40">
        <f t="shared" si="43"/>
        <v>19</v>
      </c>
      <c r="AF61" s="40">
        <f t="shared" si="43"/>
        <v>0</v>
      </c>
      <c r="AG61" s="40">
        <f t="shared" si="43"/>
        <v>0</v>
      </c>
      <c r="AH61" s="40">
        <f t="shared" si="43"/>
        <v>0</v>
      </c>
      <c r="AI61" s="40">
        <f t="shared" si="43"/>
        <v>0</v>
      </c>
      <c r="AJ61" s="40">
        <f t="shared" si="43"/>
        <v>19</v>
      </c>
      <c r="AK61" s="40">
        <f t="shared" si="44"/>
        <v>0</v>
      </c>
      <c r="AL61" s="40">
        <f t="shared" si="44"/>
        <v>0</v>
      </c>
      <c r="AM61" s="40">
        <f t="shared" si="44"/>
        <v>0</v>
      </c>
      <c r="AN61" s="40">
        <f t="shared" si="44"/>
        <v>0</v>
      </c>
      <c r="AO61" s="40">
        <f t="shared" si="44"/>
        <v>19</v>
      </c>
      <c r="AP61" s="40">
        <f t="shared" si="44"/>
        <v>0</v>
      </c>
      <c r="AQ61" s="40">
        <f t="shared" si="44"/>
        <v>0</v>
      </c>
      <c r="AR61" s="40">
        <f t="shared" si="44"/>
        <v>0</v>
      </c>
      <c r="AS61" s="40">
        <f t="shared" si="44"/>
        <v>0</v>
      </c>
      <c r="AT61" s="40">
        <f t="shared" si="44"/>
        <v>19</v>
      </c>
      <c r="AU61" s="40">
        <f t="shared" si="45"/>
        <v>0</v>
      </c>
      <c r="AV61" s="40">
        <f t="shared" si="45"/>
        <v>0</v>
      </c>
      <c r="AW61" s="40">
        <f t="shared" si="45"/>
        <v>0</v>
      </c>
      <c r="AX61" s="40">
        <f t="shared" si="45"/>
        <v>0</v>
      </c>
      <c r="AY61" s="40">
        <f t="shared" si="45"/>
        <v>19</v>
      </c>
      <c r="AZ61" s="40">
        <f t="shared" si="45"/>
        <v>0</v>
      </c>
      <c r="BA61" s="40">
        <f t="shared" si="45"/>
        <v>0</v>
      </c>
      <c r="BB61" s="40">
        <f t="shared" si="45"/>
        <v>0</v>
      </c>
      <c r="BC61" s="40">
        <f t="shared" si="45"/>
        <v>0</v>
      </c>
      <c r="BD61" s="40">
        <f t="shared" si="45"/>
        <v>19</v>
      </c>
      <c r="BE61" s="40">
        <f t="shared" si="46"/>
        <v>0</v>
      </c>
      <c r="BF61" s="40">
        <f t="shared" si="46"/>
        <v>0</v>
      </c>
      <c r="BG61" s="40">
        <f t="shared" si="46"/>
        <v>0</v>
      </c>
      <c r="BH61" s="40">
        <f t="shared" si="46"/>
        <v>0</v>
      </c>
      <c r="BI61" s="40">
        <f t="shared" si="46"/>
        <v>19</v>
      </c>
      <c r="BJ61" s="40">
        <f t="shared" si="46"/>
        <v>0</v>
      </c>
      <c r="BK61" s="40"/>
      <c r="BL61" s="40"/>
      <c r="BM61" s="41"/>
    </row>
    <row r="62" spans="1:65">
      <c r="A62" s="13">
        <v>400</v>
      </c>
      <c r="B62" s="13" t="s">
        <v>46</v>
      </c>
      <c r="C62" s="8" t="s">
        <v>53</v>
      </c>
      <c r="D62" s="7" t="s">
        <v>54</v>
      </c>
      <c r="E62" s="7" t="s">
        <v>55</v>
      </c>
      <c r="F62" s="7" t="s">
        <v>56</v>
      </c>
      <c r="G62" s="7"/>
      <c r="H62" s="7"/>
      <c r="I62" s="7" t="s">
        <v>10</v>
      </c>
      <c r="J62" s="7">
        <v>5.3</v>
      </c>
      <c r="K62" s="7" t="s">
        <v>24</v>
      </c>
      <c r="L62" s="6">
        <v>1</v>
      </c>
      <c r="M62" s="5">
        <v>60</v>
      </c>
      <c r="N62" s="24">
        <f>SUM($E$4+M62)</f>
        <v>2079</v>
      </c>
      <c r="O62" s="80">
        <f t="shared" ref="O62:O63" si="47">SUM(J62*L62)</f>
        <v>5.3</v>
      </c>
      <c r="P62" s="69"/>
      <c r="Q62" s="45">
        <f t="shared" si="42"/>
        <v>0</v>
      </c>
      <c r="R62" s="40">
        <f t="shared" si="42"/>
        <v>0</v>
      </c>
      <c r="S62" s="40">
        <f t="shared" si="42"/>
        <v>0</v>
      </c>
      <c r="T62" s="40">
        <f t="shared" si="42"/>
        <v>0</v>
      </c>
      <c r="U62" s="40">
        <f t="shared" si="42"/>
        <v>0</v>
      </c>
      <c r="V62" s="40">
        <f t="shared" si="42"/>
        <v>0</v>
      </c>
      <c r="W62" s="40">
        <f t="shared" si="42"/>
        <v>0</v>
      </c>
      <c r="X62" s="40">
        <f t="shared" si="42"/>
        <v>0</v>
      </c>
      <c r="Y62" s="40">
        <f t="shared" si="42"/>
        <v>0</v>
      </c>
      <c r="Z62" s="40">
        <f t="shared" si="42"/>
        <v>0</v>
      </c>
      <c r="AA62" s="40">
        <f t="shared" si="43"/>
        <v>0</v>
      </c>
      <c r="AB62" s="40">
        <f t="shared" si="43"/>
        <v>0</v>
      </c>
      <c r="AC62" s="40">
        <f t="shared" si="43"/>
        <v>0</v>
      </c>
      <c r="AD62" s="40">
        <f t="shared" si="43"/>
        <v>0</v>
      </c>
      <c r="AE62" s="40">
        <f t="shared" si="43"/>
        <v>0</v>
      </c>
      <c r="AF62" s="40">
        <f t="shared" si="43"/>
        <v>0</v>
      </c>
      <c r="AG62" s="40">
        <f t="shared" si="43"/>
        <v>0</v>
      </c>
      <c r="AH62" s="40">
        <f t="shared" si="43"/>
        <v>0</v>
      </c>
      <c r="AI62" s="40">
        <f t="shared" si="43"/>
        <v>0</v>
      </c>
      <c r="AJ62" s="40">
        <f t="shared" si="43"/>
        <v>0</v>
      </c>
      <c r="AK62" s="40">
        <f t="shared" si="44"/>
        <v>0</v>
      </c>
      <c r="AL62" s="40">
        <f t="shared" si="44"/>
        <v>0</v>
      </c>
      <c r="AM62" s="40">
        <f t="shared" si="44"/>
        <v>0</v>
      </c>
      <c r="AN62" s="40">
        <f t="shared" si="44"/>
        <v>0</v>
      </c>
      <c r="AO62" s="40">
        <f t="shared" si="44"/>
        <v>0</v>
      </c>
      <c r="AP62" s="40">
        <f t="shared" si="44"/>
        <v>0</v>
      </c>
      <c r="AQ62" s="40">
        <f t="shared" si="44"/>
        <v>0</v>
      </c>
      <c r="AR62" s="40">
        <f t="shared" si="44"/>
        <v>0</v>
      </c>
      <c r="AS62" s="40">
        <f t="shared" si="44"/>
        <v>0</v>
      </c>
      <c r="AT62" s="40">
        <f t="shared" si="44"/>
        <v>0</v>
      </c>
      <c r="AU62" s="40">
        <f t="shared" si="45"/>
        <v>0</v>
      </c>
      <c r="AV62" s="40">
        <f t="shared" si="45"/>
        <v>0</v>
      </c>
      <c r="AW62" s="40">
        <f t="shared" si="45"/>
        <v>0</v>
      </c>
      <c r="AX62" s="40">
        <f t="shared" si="45"/>
        <v>0</v>
      </c>
      <c r="AY62" s="40">
        <f t="shared" si="45"/>
        <v>0</v>
      </c>
      <c r="AZ62" s="40">
        <f t="shared" si="45"/>
        <v>0</v>
      </c>
      <c r="BA62" s="40">
        <f t="shared" si="45"/>
        <v>0</v>
      </c>
      <c r="BB62" s="40">
        <f t="shared" si="45"/>
        <v>0</v>
      </c>
      <c r="BC62" s="40">
        <f t="shared" si="45"/>
        <v>0</v>
      </c>
      <c r="BD62" s="40">
        <f t="shared" si="45"/>
        <v>0</v>
      </c>
      <c r="BE62" s="40">
        <f t="shared" si="46"/>
        <v>0</v>
      </c>
      <c r="BF62" s="40">
        <f t="shared" si="46"/>
        <v>0</v>
      </c>
      <c r="BG62" s="40">
        <f t="shared" si="46"/>
        <v>0</v>
      </c>
      <c r="BH62" s="40">
        <f t="shared" si="46"/>
        <v>0</v>
      </c>
      <c r="BI62" s="40">
        <f t="shared" si="46"/>
        <v>0</v>
      </c>
      <c r="BJ62" s="40">
        <f t="shared" si="46"/>
        <v>0</v>
      </c>
      <c r="BK62" s="40"/>
      <c r="BL62" s="40"/>
      <c r="BM62" s="41"/>
    </row>
    <row r="63" spans="1:65" ht="13.5" thickBot="1">
      <c r="A63" s="13">
        <v>400</v>
      </c>
      <c r="B63" s="13" t="s">
        <v>46</v>
      </c>
      <c r="C63" s="100" t="s">
        <v>53</v>
      </c>
      <c r="D63" s="101" t="s">
        <v>54</v>
      </c>
      <c r="E63" s="101" t="s">
        <v>57</v>
      </c>
      <c r="F63" s="101" t="s">
        <v>58</v>
      </c>
      <c r="G63" s="101"/>
      <c r="H63" s="101"/>
      <c r="I63" s="101" t="s">
        <v>10</v>
      </c>
      <c r="J63" s="101">
        <v>5.3</v>
      </c>
      <c r="K63" s="101" t="s">
        <v>24</v>
      </c>
      <c r="L63" s="102">
        <v>1</v>
      </c>
      <c r="M63" s="103">
        <v>5</v>
      </c>
      <c r="N63" s="104">
        <f>SUM($E$4+M63)</f>
        <v>2024</v>
      </c>
      <c r="O63" s="105">
        <f t="shared" si="47"/>
        <v>5.3</v>
      </c>
      <c r="P63" s="117"/>
      <c r="Q63" s="106">
        <f t="shared" si="42"/>
        <v>0</v>
      </c>
      <c r="R63" s="107">
        <f t="shared" si="42"/>
        <v>0</v>
      </c>
      <c r="S63" s="107">
        <f t="shared" si="42"/>
        <v>0</v>
      </c>
      <c r="T63" s="107">
        <f t="shared" si="42"/>
        <v>0</v>
      </c>
      <c r="U63" s="107">
        <f t="shared" si="42"/>
        <v>5.3</v>
      </c>
      <c r="V63" s="107">
        <f t="shared" si="42"/>
        <v>0</v>
      </c>
      <c r="W63" s="107">
        <f t="shared" si="42"/>
        <v>0</v>
      </c>
      <c r="X63" s="107">
        <f t="shared" si="42"/>
        <v>0</v>
      </c>
      <c r="Y63" s="107">
        <f t="shared" si="42"/>
        <v>0</v>
      </c>
      <c r="Z63" s="107">
        <f t="shared" si="42"/>
        <v>5.3</v>
      </c>
      <c r="AA63" s="107">
        <f t="shared" si="43"/>
        <v>0</v>
      </c>
      <c r="AB63" s="107">
        <f t="shared" si="43"/>
        <v>0</v>
      </c>
      <c r="AC63" s="107">
        <f t="shared" si="43"/>
        <v>0</v>
      </c>
      <c r="AD63" s="107">
        <f t="shared" si="43"/>
        <v>0</v>
      </c>
      <c r="AE63" s="107">
        <f t="shared" si="43"/>
        <v>5.3</v>
      </c>
      <c r="AF63" s="107">
        <f t="shared" si="43"/>
        <v>0</v>
      </c>
      <c r="AG63" s="107">
        <f t="shared" si="43"/>
        <v>0</v>
      </c>
      <c r="AH63" s="107">
        <f t="shared" si="43"/>
        <v>0</v>
      </c>
      <c r="AI63" s="107">
        <f t="shared" si="43"/>
        <v>0</v>
      </c>
      <c r="AJ63" s="107">
        <f t="shared" si="43"/>
        <v>5.3</v>
      </c>
      <c r="AK63" s="107">
        <f t="shared" si="44"/>
        <v>0</v>
      </c>
      <c r="AL63" s="107">
        <f t="shared" si="44"/>
        <v>0</v>
      </c>
      <c r="AM63" s="107">
        <f t="shared" si="44"/>
        <v>0</v>
      </c>
      <c r="AN63" s="107">
        <f t="shared" si="44"/>
        <v>0</v>
      </c>
      <c r="AO63" s="107">
        <f t="shared" si="44"/>
        <v>5.3</v>
      </c>
      <c r="AP63" s="107">
        <f t="shared" si="44"/>
        <v>0</v>
      </c>
      <c r="AQ63" s="107">
        <f t="shared" si="44"/>
        <v>0</v>
      </c>
      <c r="AR63" s="107">
        <f t="shared" si="44"/>
        <v>0</v>
      </c>
      <c r="AS63" s="107">
        <f t="shared" si="44"/>
        <v>0</v>
      </c>
      <c r="AT63" s="107">
        <f t="shared" si="44"/>
        <v>5.3</v>
      </c>
      <c r="AU63" s="107">
        <f t="shared" si="45"/>
        <v>0</v>
      </c>
      <c r="AV63" s="107">
        <f t="shared" si="45"/>
        <v>0</v>
      </c>
      <c r="AW63" s="107">
        <f t="shared" si="45"/>
        <v>0</v>
      </c>
      <c r="AX63" s="107">
        <f t="shared" si="45"/>
        <v>0</v>
      </c>
      <c r="AY63" s="107">
        <f t="shared" si="45"/>
        <v>5.3</v>
      </c>
      <c r="AZ63" s="107">
        <f t="shared" si="45"/>
        <v>0</v>
      </c>
      <c r="BA63" s="107">
        <f t="shared" si="45"/>
        <v>0</v>
      </c>
      <c r="BB63" s="107">
        <f t="shared" si="45"/>
        <v>0</v>
      </c>
      <c r="BC63" s="107">
        <f t="shared" si="45"/>
        <v>0</v>
      </c>
      <c r="BD63" s="107">
        <f t="shared" si="45"/>
        <v>5.3</v>
      </c>
      <c r="BE63" s="107">
        <f t="shared" si="46"/>
        <v>0</v>
      </c>
      <c r="BF63" s="107">
        <f t="shared" si="46"/>
        <v>0</v>
      </c>
      <c r="BG63" s="107">
        <f t="shared" si="46"/>
        <v>0</v>
      </c>
      <c r="BH63" s="107">
        <f t="shared" si="46"/>
        <v>0</v>
      </c>
      <c r="BI63" s="107">
        <f t="shared" si="46"/>
        <v>5.3</v>
      </c>
      <c r="BJ63" s="107">
        <f t="shared" si="46"/>
        <v>0</v>
      </c>
      <c r="BK63" s="107"/>
      <c r="BL63" s="107"/>
      <c r="BM63" s="108"/>
    </row>
    <row r="64" spans="1:65" ht="13.5" thickBot="1">
      <c r="A64" s="13">
        <v>400</v>
      </c>
      <c r="B64" s="13" t="s">
        <v>46</v>
      </c>
      <c r="C64" s="33" t="s">
        <v>29</v>
      </c>
      <c r="D64" s="34" t="s">
        <v>30</v>
      </c>
      <c r="E64" s="34"/>
      <c r="F64" s="34"/>
      <c r="G64" s="34"/>
      <c r="H64" s="34"/>
      <c r="I64" s="34"/>
      <c r="J64" s="34"/>
      <c r="K64" s="34"/>
      <c r="L64" s="34"/>
      <c r="M64" s="37"/>
      <c r="N64" s="37"/>
      <c r="O64" s="93"/>
      <c r="P64" s="37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94"/>
    </row>
    <row r="65" spans="1:65">
      <c r="A65" s="13">
        <v>400</v>
      </c>
      <c r="B65" s="13" t="s">
        <v>46</v>
      </c>
      <c r="C65" s="12" t="s">
        <v>59</v>
      </c>
      <c r="D65" s="11" t="s">
        <v>234</v>
      </c>
      <c r="E65" s="11" t="s">
        <v>60</v>
      </c>
      <c r="F65" s="11" t="s">
        <v>235</v>
      </c>
      <c r="G65" s="11"/>
      <c r="H65" s="11"/>
      <c r="I65" s="11" t="s">
        <v>10</v>
      </c>
      <c r="J65" s="11">
        <v>1</v>
      </c>
      <c r="K65" s="11" t="s">
        <v>263</v>
      </c>
      <c r="L65" s="10">
        <v>1</v>
      </c>
      <c r="M65" s="9">
        <v>5</v>
      </c>
      <c r="N65" s="23">
        <f>SUM($E$4+M65)</f>
        <v>2024</v>
      </c>
      <c r="O65" s="68">
        <f>SUM(J65*L65)</f>
        <v>1</v>
      </c>
      <c r="P65" s="92"/>
      <c r="Q65" s="44">
        <f t="shared" ref="Q65:Z67" si="48">IFERROR(IF(MOD(Q$16-$E$4,$M65)=0,$O65*(1+$E$11)^((Q$16-$E$4)/$M65),0),"0")</f>
        <v>0</v>
      </c>
      <c r="R65" s="38">
        <f t="shared" si="48"/>
        <v>0</v>
      </c>
      <c r="S65" s="38">
        <f t="shared" si="48"/>
        <v>0</v>
      </c>
      <c r="T65" s="38">
        <f t="shared" si="48"/>
        <v>0</v>
      </c>
      <c r="U65" s="38">
        <f t="shared" si="48"/>
        <v>1</v>
      </c>
      <c r="V65" s="38">
        <f t="shared" si="48"/>
        <v>0</v>
      </c>
      <c r="W65" s="38">
        <f t="shared" si="48"/>
        <v>0</v>
      </c>
      <c r="X65" s="38">
        <f t="shared" si="48"/>
        <v>0</v>
      </c>
      <c r="Y65" s="38">
        <f t="shared" si="48"/>
        <v>0</v>
      </c>
      <c r="Z65" s="38">
        <f t="shared" si="48"/>
        <v>1</v>
      </c>
      <c r="AA65" s="38">
        <f t="shared" ref="AA65:AJ67" si="49">IFERROR(IF(MOD(AA$16-$E$4,$M65)=0,$O65*(1+$E$11)^((AA$16-$E$4)/$M65),0),"0")</f>
        <v>0</v>
      </c>
      <c r="AB65" s="38">
        <f t="shared" si="49"/>
        <v>0</v>
      </c>
      <c r="AC65" s="38">
        <f t="shared" si="49"/>
        <v>0</v>
      </c>
      <c r="AD65" s="38">
        <f t="shared" si="49"/>
        <v>0</v>
      </c>
      <c r="AE65" s="38">
        <f t="shared" si="49"/>
        <v>1</v>
      </c>
      <c r="AF65" s="38">
        <f t="shared" si="49"/>
        <v>0</v>
      </c>
      <c r="AG65" s="38">
        <f t="shared" si="49"/>
        <v>0</v>
      </c>
      <c r="AH65" s="38">
        <f t="shared" si="49"/>
        <v>0</v>
      </c>
      <c r="AI65" s="38">
        <f t="shared" si="49"/>
        <v>0</v>
      </c>
      <c r="AJ65" s="38">
        <f t="shared" si="49"/>
        <v>1</v>
      </c>
      <c r="AK65" s="38">
        <f t="shared" ref="AK65:AT67" si="50">IFERROR(IF(MOD(AK$16-$E$4,$M65)=0,$O65*(1+$E$11)^((AK$16-$E$4)/$M65),0),"0")</f>
        <v>0</v>
      </c>
      <c r="AL65" s="38">
        <f t="shared" si="50"/>
        <v>0</v>
      </c>
      <c r="AM65" s="38">
        <f t="shared" si="50"/>
        <v>0</v>
      </c>
      <c r="AN65" s="38">
        <f t="shared" si="50"/>
        <v>0</v>
      </c>
      <c r="AO65" s="38">
        <f t="shared" si="50"/>
        <v>1</v>
      </c>
      <c r="AP65" s="38">
        <f t="shared" si="50"/>
        <v>0</v>
      </c>
      <c r="AQ65" s="38">
        <f t="shared" si="50"/>
        <v>0</v>
      </c>
      <c r="AR65" s="38">
        <f t="shared" si="50"/>
        <v>0</v>
      </c>
      <c r="AS65" s="38">
        <f t="shared" si="50"/>
        <v>0</v>
      </c>
      <c r="AT65" s="38">
        <f t="shared" si="50"/>
        <v>1</v>
      </c>
      <c r="AU65" s="38">
        <f t="shared" ref="AU65:BD67" si="51">IFERROR(IF(MOD(AU$16-$E$4,$M65)=0,$O65*(1+$E$11)^((AU$16-$E$4)/$M65),0),"0")</f>
        <v>0</v>
      </c>
      <c r="AV65" s="38">
        <f t="shared" si="51"/>
        <v>0</v>
      </c>
      <c r="AW65" s="38">
        <f t="shared" si="51"/>
        <v>0</v>
      </c>
      <c r="AX65" s="38">
        <f t="shared" si="51"/>
        <v>0</v>
      </c>
      <c r="AY65" s="38">
        <f t="shared" si="51"/>
        <v>1</v>
      </c>
      <c r="AZ65" s="38">
        <f t="shared" si="51"/>
        <v>0</v>
      </c>
      <c r="BA65" s="38">
        <f t="shared" si="51"/>
        <v>0</v>
      </c>
      <c r="BB65" s="38">
        <f t="shared" si="51"/>
        <v>0</v>
      </c>
      <c r="BC65" s="38">
        <f t="shared" si="51"/>
        <v>0</v>
      </c>
      <c r="BD65" s="38">
        <f t="shared" si="51"/>
        <v>1</v>
      </c>
      <c r="BE65" s="38">
        <f t="shared" ref="BE65:BJ67" si="52">IFERROR(IF(MOD(BE$16-$E$4,$M65)=0,$O65*(1+$E$11)^((BE$16-$E$4)/$M65),0),"0")</f>
        <v>0</v>
      </c>
      <c r="BF65" s="38">
        <f t="shared" si="52"/>
        <v>0</v>
      </c>
      <c r="BG65" s="38">
        <f t="shared" si="52"/>
        <v>0</v>
      </c>
      <c r="BH65" s="38">
        <f t="shared" si="52"/>
        <v>0</v>
      </c>
      <c r="BI65" s="38">
        <f t="shared" si="52"/>
        <v>1</v>
      </c>
      <c r="BJ65" s="38">
        <f t="shared" si="52"/>
        <v>0</v>
      </c>
      <c r="BK65" s="38"/>
      <c r="BL65" s="38"/>
      <c r="BM65" s="39"/>
    </row>
    <row r="66" spans="1:65">
      <c r="A66" s="13">
        <v>400</v>
      </c>
      <c r="B66" s="13" t="s">
        <v>46</v>
      </c>
      <c r="C66" s="8" t="s">
        <v>59</v>
      </c>
      <c r="D66" s="7" t="s">
        <v>234</v>
      </c>
      <c r="E66" s="7" t="s">
        <v>60</v>
      </c>
      <c r="F66" s="7" t="s">
        <v>247</v>
      </c>
      <c r="G66" s="7"/>
      <c r="H66" s="7"/>
      <c r="I66" s="7" t="s">
        <v>10</v>
      </c>
      <c r="J66" s="7">
        <v>1</v>
      </c>
      <c r="K66" s="7" t="s">
        <v>25</v>
      </c>
      <c r="L66" s="6">
        <v>1</v>
      </c>
      <c r="M66" s="5">
        <v>15</v>
      </c>
      <c r="N66" s="24">
        <f>SUM($E$4+M66)</f>
        <v>2034</v>
      </c>
      <c r="O66" s="80">
        <f>SUM(J66*L66)</f>
        <v>1</v>
      </c>
      <c r="P66" s="117"/>
      <c r="Q66" s="45">
        <f t="shared" si="48"/>
        <v>0</v>
      </c>
      <c r="R66" s="40">
        <f t="shared" si="48"/>
        <v>0</v>
      </c>
      <c r="S66" s="40">
        <f t="shared" si="48"/>
        <v>0</v>
      </c>
      <c r="T66" s="40">
        <f t="shared" si="48"/>
        <v>0</v>
      </c>
      <c r="U66" s="40">
        <f t="shared" si="48"/>
        <v>0</v>
      </c>
      <c r="V66" s="40">
        <f t="shared" si="48"/>
        <v>0</v>
      </c>
      <c r="W66" s="40">
        <f t="shared" si="48"/>
        <v>0</v>
      </c>
      <c r="X66" s="40">
        <f t="shared" si="48"/>
        <v>0</v>
      </c>
      <c r="Y66" s="40">
        <f t="shared" si="48"/>
        <v>0</v>
      </c>
      <c r="Z66" s="40">
        <f t="shared" si="48"/>
        <v>0</v>
      </c>
      <c r="AA66" s="40">
        <f t="shared" si="49"/>
        <v>0</v>
      </c>
      <c r="AB66" s="40">
        <f t="shared" si="49"/>
        <v>0</v>
      </c>
      <c r="AC66" s="40">
        <f t="shared" si="49"/>
        <v>0</v>
      </c>
      <c r="AD66" s="40">
        <f t="shared" si="49"/>
        <v>0</v>
      </c>
      <c r="AE66" s="40">
        <f t="shared" si="49"/>
        <v>1</v>
      </c>
      <c r="AF66" s="40">
        <f t="shared" si="49"/>
        <v>0</v>
      </c>
      <c r="AG66" s="40">
        <f t="shared" si="49"/>
        <v>0</v>
      </c>
      <c r="AH66" s="40">
        <f t="shared" si="49"/>
        <v>0</v>
      </c>
      <c r="AI66" s="40">
        <f t="shared" si="49"/>
        <v>0</v>
      </c>
      <c r="AJ66" s="40">
        <f t="shared" si="49"/>
        <v>0</v>
      </c>
      <c r="AK66" s="40">
        <f t="shared" si="50"/>
        <v>0</v>
      </c>
      <c r="AL66" s="40">
        <f t="shared" si="50"/>
        <v>0</v>
      </c>
      <c r="AM66" s="40">
        <f t="shared" si="50"/>
        <v>0</v>
      </c>
      <c r="AN66" s="40">
        <f t="shared" si="50"/>
        <v>0</v>
      </c>
      <c r="AO66" s="40">
        <f t="shared" si="50"/>
        <v>0</v>
      </c>
      <c r="AP66" s="40">
        <f t="shared" si="50"/>
        <v>0</v>
      </c>
      <c r="AQ66" s="40">
        <f t="shared" si="50"/>
        <v>0</v>
      </c>
      <c r="AR66" s="40">
        <f t="shared" si="50"/>
        <v>0</v>
      </c>
      <c r="AS66" s="40">
        <f t="shared" si="50"/>
        <v>0</v>
      </c>
      <c r="AT66" s="40">
        <f t="shared" si="50"/>
        <v>1</v>
      </c>
      <c r="AU66" s="40">
        <f t="shared" si="51"/>
        <v>0</v>
      </c>
      <c r="AV66" s="40">
        <f t="shared" si="51"/>
        <v>0</v>
      </c>
      <c r="AW66" s="40">
        <f t="shared" si="51"/>
        <v>0</v>
      </c>
      <c r="AX66" s="40">
        <f t="shared" si="51"/>
        <v>0</v>
      </c>
      <c r="AY66" s="40">
        <f t="shared" si="51"/>
        <v>0</v>
      </c>
      <c r="AZ66" s="40">
        <f t="shared" si="51"/>
        <v>0</v>
      </c>
      <c r="BA66" s="40">
        <f t="shared" si="51"/>
        <v>0</v>
      </c>
      <c r="BB66" s="40">
        <f t="shared" si="51"/>
        <v>0</v>
      </c>
      <c r="BC66" s="40">
        <f t="shared" si="51"/>
        <v>0</v>
      </c>
      <c r="BD66" s="40">
        <f t="shared" si="51"/>
        <v>0</v>
      </c>
      <c r="BE66" s="40">
        <f t="shared" si="52"/>
        <v>0</v>
      </c>
      <c r="BF66" s="40">
        <f t="shared" si="52"/>
        <v>0</v>
      </c>
      <c r="BG66" s="40">
        <f t="shared" si="52"/>
        <v>0</v>
      </c>
      <c r="BH66" s="40">
        <f t="shared" si="52"/>
        <v>0</v>
      </c>
      <c r="BI66" s="40">
        <f t="shared" si="52"/>
        <v>1</v>
      </c>
      <c r="BJ66" s="40">
        <f t="shared" si="52"/>
        <v>0</v>
      </c>
      <c r="BK66" s="40"/>
      <c r="BL66" s="40"/>
      <c r="BM66" s="41"/>
    </row>
    <row r="67" spans="1:65" ht="13.5" thickBot="1">
      <c r="A67" s="13">
        <v>400</v>
      </c>
      <c r="B67" s="13" t="s">
        <v>46</v>
      </c>
      <c r="C67" s="8" t="s">
        <v>264</v>
      </c>
      <c r="D67" s="7" t="s">
        <v>234</v>
      </c>
      <c r="E67" s="7" t="s">
        <v>265</v>
      </c>
      <c r="F67" s="7" t="s">
        <v>279</v>
      </c>
      <c r="G67" s="7"/>
      <c r="H67" s="7"/>
      <c r="I67" s="7" t="s">
        <v>10</v>
      </c>
      <c r="J67" s="7">
        <v>22</v>
      </c>
      <c r="K67" s="7" t="s">
        <v>25</v>
      </c>
      <c r="L67" s="6">
        <v>1</v>
      </c>
      <c r="M67" s="5">
        <v>25</v>
      </c>
      <c r="N67" s="24">
        <f>SUM($E$4+M67)</f>
        <v>2044</v>
      </c>
      <c r="O67" s="80">
        <f t="shared" ref="O67" si="53">SUM(J67*L67)</f>
        <v>22</v>
      </c>
      <c r="P67" s="117"/>
      <c r="Q67" s="45">
        <f t="shared" si="48"/>
        <v>0</v>
      </c>
      <c r="R67" s="40">
        <f t="shared" si="48"/>
        <v>0</v>
      </c>
      <c r="S67" s="40">
        <f t="shared" si="48"/>
        <v>0</v>
      </c>
      <c r="T67" s="40">
        <f t="shared" si="48"/>
        <v>0</v>
      </c>
      <c r="U67" s="40">
        <f t="shared" si="48"/>
        <v>0</v>
      </c>
      <c r="V67" s="40">
        <f t="shared" si="48"/>
        <v>0</v>
      </c>
      <c r="W67" s="40">
        <f t="shared" si="48"/>
        <v>0</v>
      </c>
      <c r="X67" s="40">
        <f t="shared" si="48"/>
        <v>0</v>
      </c>
      <c r="Y67" s="40">
        <f t="shared" si="48"/>
        <v>0</v>
      </c>
      <c r="Z67" s="40">
        <f t="shared" si="48"/>
        <v>0</v>
      </c>
      <c r="AA67" s="40">
        <f t="shared" si="49"/>
        <v>0</v>
      </c>
      <c r="AB67" s="40">
        <f t="shared" si="49"/>
        <v>0</v>
      </c>
      <c r="AC67" s="40">
        <f t="shared" si="49"/>
        <v>0</v>
      </c>
      <c r="AD67" s="40">
        <f t="shared" si="49"/>
        <v>0</v>
      </c>
      <c r="AE67" s="40">
        <f t="shared" si="49"/>
        <v>0</v>
      </c>
      <c r="AF67" s="40">
        <f t="shared" si="49"/>
        <v>0</v>
      </c>
      <c r="AG67" s="40">
        <f t="shared" si="49"/>
        <v>0</v>
      </c>
      <c r="AH67" s="40">
        <f t="shared" si="49"/>
        <v>0</v>
      </c>
      <c r="AI67" s="40">
        <f t="shared" si="49"/>
        <v>0</v>
      </c>
      <c r="AJ67" s="40">
        <f t="shared" si="49"/>
        <v>0</v>
      </c>
      <c r="AK67" s="40">
        <f t="shared" si="50"/>
        <v>0</v>
      </c>
      <c r="AL67" s="40">
        <f t="shared" si="50"/>
        <v>0</v>
      </c>
      <c r="AM67" s="40">
        <f t="shared" si="50"/>
        <v>0</v>
      </c>
      <c r="AN67" s="40">
        <f t="shared" si="50"/>
        <v>0</v>
      </c>
      <c r="AO67" s="40">
        <f t="shared" si="50"/>
        <v>22</v>
      </c>
      <c r="AP67" s="40">
        <f t="shared" si="50"/>
        <v>0</v>
      </c>
      <c r="AQ67" s="40">
        <f t="shared" si="50"/>
        <v>0</v>
      </c>
      <c r="AR67" s="40">
        <f t="shared" si="50"/>
        <v>0</v>
      </c>
      <c r="AS67" s="40">
        <f t="shared" si="50"/>
        <v>0</v>
      </c>
      <c r="AT67" s="40">
        <f t="shared" si="50"/>
        <v>0</v>
      </c>
      <c r="AU67" s="40">
        <f t="shared" si="51"/>
        <v>0</v>
      </c>
      <c r="AV67" s="40">
        <f t="shared" si="51"/>
        <v>0</v>
      </c>
      <c r="AW67" s="40">
        <f t="shared" si="51"/>
        <v>0</v>
      </c>
      <c r="AX67" s="40">
        <f t="shared" si="51"/>
        <v>0</v>
      </c>
      <c r="AY67" s="40">
        <f t="shared" si="51"/>
        <v>0</v>
      </c>
      <c r="AZ67" s="40">
        <f t="shared" si="51"/>
        <v>0</v>
      </c>
      <c r="BA67" s="40">
        <f t="shared" si="51"/>
        <v>0</v>
      </c>
      <c r="BB67" s="40">
        <f t="shared" si="51"/>
        <v>0</v>
      </c>
      <c r="BC67" s="40">
        <f t="shared" si="51"/>
        <v>0</v>
      </c>
      <c r="BD67" s="40">
        <f t="shared" si="51"/>
        <v>0</v>
      </c>
      <c r="BE67" s="40">
        <f t="shared" si="52"/>
        <v>0</v>
      </c>
      <c r="BF67" s="40">
        <f t="shared" si="52"/>
        <v>0</v>
      </c>
      <c r="BG67" s="40">
        <f t="shared" si="52"/>
        <v>0</v>
      </c>
      <c r="BH67" s="40">
        <f t="shared" si="52"/>
        <v>0</v>
      </c>
      <c r="BI67" s="40">
        <f t="shared" si="52"/>
        <v>0</v>
      </c>
      <c r="BJ67" s="40">
        <f t="shared" si="52"/>
        <v>0</v>
      </c>
      <c r="BK67" s="40"/>
      <c r="BL67" s="40"/>
      <c r="BM67" s="41"/>
    </row>
    <row r="68" spans="1:65" ht="13.5" thickBot="1">
      <c r="A68" s="13">
        <v>400</v>
      </c>
      <c r="B68" s="13" t="s">
        <v>46</v>
      </c>
      <c r="C68" s="33" t="s">
        <v>61</v>
      </c>
      <c r="D68" s="34" t="s">
        <v>62</v>
      </c>
      <c r="E68" s="34"/>
      <c r="F68" s="34"/>
      <c r="G68" s="34"/>
      <c r="H68" s="34"/>
      <c r="I68" s="34"/>
      <c r="J68" s="34"/>
      <c r="K68" s="34"/>
      <c r="L68" s="34"/>
      <c r="M68" s="37"/>
      <c r="N68" s="37"/>
      <c r="O68" s="93"/>
      <c r="P68" s="37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94"/>
    </row>
    <row r="69" spans="1:65">
      <c r="A69" s="13">
        <v>400</v>
      </c>
      <c r="B69" s="13" t="s">
        <v>46</v>
      </c>
      <c r="C69" s="86" t="s">
        <v>63</v>
      </c>
      <c r="D69" s="87" t="s">
        <v>64</v>
      </c>
      <c r="E69" s="87" t="s">
        <v>65</v>
      </c>
      <c r="F69" s="87" t="s">
        <v>66</v>
      </c>
      <c r="G69" s="87"/>
      <c r="H69" s="87"/>
      <c r="I69" s="87" t="s">
        <v>10</v>
      </c>
      <c r="J69" s="87">
        <v>19</v>
      </c>
      <c r="K69" s="87" t="s">
        <v>24</v>
      </c>
      <c r="L69" s="88">
        <v>1</v>
      </c>
      <c r="M69" s="89">
        <v>18</v>
      </c>
      <c r="N69" s="90">
        <f>SUM($E$4+M69)</f>
        <v>2037</v>
      </c>
      <c r="O69" s="91">
        <f t="shared" ref="O69:O70" si="54">SUM(J69*L69)</f>
        <v>19</v>
      </c>
      <c r="P69" s="92"/>
      <c r="Q69" s="76">
        <f t="shared" ref="Q69:Z70" si="55">IFERROR(IF(MOD(Q$16-$E$4,$M69)=0,$O69*(1+$E$11)^((Q$16-$E$4)/$M69),0),"0")</f>
        <v>0</v>
      </c>
      <c r="R69" s="77">
        <f t="shared" si="55"/>
        <v>0</v>
      </c>
      <c r="S69" s="77">
        <f t="shared" si="55"/>
        <v>0</v>
      </c>
      <c r="T69" s="77">
        <f t="shared" si="55"/>
        <v>0</v>
      </c>
      <c r="U69" s="77">
        <f t="shared" si="55"/>
        <v>0</v>
      </c>
      <c r="V69" s="77">
        <f t="shared" si="55"/>
        <v>0</v>
      </c>
      <c r="W69" s="77">
        <f t="shared" si="55"/>
        <v>0</v>
      </c>
      <c r="X69" s="77">
        <f t="shared" si="55"/>
        <v>0</v>
      </c>
      <c r="Y69" s="77">
        <f t="shared" si="55"/>
        <v>0</v>
      </c>
      <c r="Z69" s="77">
        <f t="shared" si="55"/>
        <v>0</v>
      </c>
      <c r="AA69" s="77">
        <f t="shared" ref="AA69:AJ70" si="56">IFERROR(IF(MOD(AA$16-$E$4,$M69)=0,$O69*(1+$E$11)^((AA$16-$E$4)/$M69),0),"0")</f>
        <v>0</v>
      </c>
      <c r="AB69" s="77">
        <f t="shared" si="56"/>
        <v>0</v>
      </c>
      <c r="AC69" s="77">
        <f t="shared" si="56"/>
        <v>0</v>
      </c>
      <c r="AD69" s="77">
        <f t="shared" si="56"/>
        <v>0</v>
      </c>
      <c r="AE69" s="77">
        <f t="shared" si="56"/>
        <v>0</v>
      </c>
      <c r="AF69" s="77">
        <f t="shared" si="56"/>
        <v>0</v>
      </c>
      <c r="AG69" s="77">
        <f t="shared" si="56"/>
        <v>0</v>
      </c>
      <c r="AH69" s="77">
        <f t="shared" si="56"/>
        <v>19</v>
      </c>
      <c r="AI69" s="77">
        <f t="shared" si="56"/>
        <v>0</v>
      </c>
      <c r="AJ69" s="77">
        <f t="shared" si="56"/>
        <v>0</v>
      </c>
      <c r="AK69" s="77">
        <f t="shared" ref="AK69:AT70" si="57">IFERROR(IF(MOD(AK$16-$E$4,$M69)=0,$O69*(1+$E$11)^((AK$16-$E$4)/$M69),0),"0")</f>
        <v>0</v>
      </c>
      <c r="AL69" s="77">
        <f t="shared" si="57"/>
        <v>0</v>
      </c>
      <c r="AM69" s="77">
        <f t="shared" si="57"/>
        <v>0</v>
      </c>
      <c r="AN69" s="77">
        <f t="shared" si="57"/>
        <v>0</v>
      </c>
      <c r="AO69" s="77">
        <f t="shared" si="57"/>
        <v>0</v>
      </c>
      <c r="AP69" s="77">
        <f t="shared" si="57"/>
        <v>0</v>
      </c>
      <c r="AQ69" s="77">
        <f t="shared" si="57"/>
        <v>0</v>
      </c>
      <c r="AR69" s="77">
        <f t="shared" si="57"/>
        <v>0</v>
      </c>
      <c r="AS69" s="77">
        <f t="shared" si="57"/>
        <v>0</v>
      </c>
      <c r="AT69" s="77">
        <f t="shared" si="57"/>
        <v>0</v>
      </c>
      <c r="AU69" s="77">
        <f t="shared" ref="AU69:BD70" si="58">IFERROR(IF(MOD(AU$16-$E$4,$M69)=0,$O69*(1+$E$11)^((AU$16-$E$4)/$M69),0),"0")</f>
        <v>0</v>
      </c>
      <c r="AV69" s="77">
        <f t="shared" si="58"/>
        <v>0</v>
      </c>
      <c r="AW69" s="77">
        <f t="shared" si="58"/>
        <v>0</v>
      </c>
      <c r="AX69" s="77">
        <f t="shared" si="58"/>
        <v>0</v>
      </c>
      <c r="AY69" s="77">
        <f t="shared" si="58"/>
        <v>0</v>
      </c>
      <c r="AZ69" s="77">
        <f t="shared" si="58"/>
        <v>19</v>
      </c>
      <c r="BA69" s="77">
        <f t="shared" si="58"/>
        <v>0</v>
      </c>
      <c r="BB69" s="77">
        <f t="shared" si="58"/>
        <v>0</v>
      </c>
      <c r="BC69" s="77">
        <f t="shared" si="58"/>
        <v>0</v>
      </c>
      <c r="BD69" s="77">
        <f t="shared" si="58"/>
        <v>0</v>
      </c>
      <c r="BE69" s="77">
        <f t="shared" ref="BE69:BJ70" si="59">IFERROR(IF(MOD(BE$16-$E$4,$M69)=0,$O69*(1+$E$11)^((BE$16-$E$4)/$M69),0),"0")</f>
        <v>0</v>
      </c>
      <c r="BF69" s="77">
        <f t="shared" si="59"/>
        <v>0</v>
      </c>
      <c r="BG69" s="77">
        <f t="shared" si="59"/>
        <v>0</v>
      </c>
      <c r="BH69" s="77">
        <f t="shared" si="59"/>
        <v>0</v>
      </c>
      <c r="BI69" s="77">
        <f t="shared" si="59"/>
        <v>0</v>
      </c>
      <c r="BJ69" s="77">
        <f t="shared" si="59"/>
        <v>0</v>
      </c>
      <c r="BK69" s="77"/>
      <c r="BL69" s="77"/>
      <c r="BM69" s="78"/>
    </row>
    <row r="70" spans="1:65" ht="13.5" thickBot="1">
      <c r="A70" s="13">
        <v>400</v>
      </c>
      <c r="B70" s="13" t="s">
        <v>46</v>
      </c>
      <c r="C70" s="8" t="s">
        <v>63</v>
      </c>
      <c r="D70" s="7" t="s">
        <v>64</v>
      </c>
      <c r="E70" s="7" t="s">
        <v>67</v>
      </c>
      <c r="F70" s="7" t="s">
        <v>68</v>
      </c>
      <c r="G70" s="7"/>
      <c r="H70" s="7"/>
      <c r="I70" s="7" t="s">
        <v>10</v>
      </c>
      <c r="J70" s="7">
        <v>19</v>
      </c>
      <c r="K70" s="7" t="s">
        <v>24</v>
      </c>
      <c r="L70" s="6">
        <v>1</v>
      </c>
      <c r="M70" s="5">
        <v>30</v>
      </c>
      <c r="N70" s="24">
        <f>SUM($E$4+M70)</f>
        <v>2049</v>
      </c>
      <c r="O70" s="80">
        <f t="shared" si="54"/>
        <v>19</v>
      </c>
      <c r="P70" s="69"/>
      <c r="Q70" s="45">
        <f t="shared" si="55"/>
        <v>0</v>
      </c>
      <c r="R70" s="40">
        <f t="shared" si="55"/>
        <v>0</v>
      </c>
      <c r="S70" s="40">
        <f t="shared" si="55"/>
        <v>0</v>
      </c>
      <c r="T70" s="40">
        <f t="shared" si="55"/>
        <v>0</v>
      </c>
      <c r="U70" s="40">
        <f t="shared" si="55"/>
        <v>0</v>
      </c>
      <c r="V70" s="40">
        <f t="shared" si="55"/>
        <v>0</v>
      </c>
      <c r="W70" s="40">
        <f t="shared" si="55"/>
        <v>0</v>
      </c>
      <c r="X70" s="40">
        <f t="shared" si="55"/>
        <v>0</v>
      </c>
      <c r="Y70" s="40">
        <f t="shared" si="55"/>
        <v>0</v>
      </c>
      <c r="Z70" s="40">
        <f t="shared" si="55"/>
        <v>0</v>
      </c>
      <c r="AA70" s="40">
        <f t="shared" si="56"/>
        <v>0</v>
      </c>
      <c r="AB70" s="40">
        <f t="shared" si="56"/>
        <v>0</v>
      </c>
      <c r="AC70" s="40">
        <f t="shared" si="56"/>
        <v>0</v>
      </c>
      <c r="AD70" s="40">
        <f t="shared" si="56"/>
        <v>0</v>
      </c>
      <c r="AE70" s="40">
        <f t="shared" si="56"/>
        <v>0</v>
      </c>
      <c r="AF70" s="40">
        <f t="shared" si="56"/>
        <v>0</v>
      </c>
      <c r="AG70" s="40">
        <f t="shared" si="56"/>
        <v>0</v>
      </c>
      <c r="AH70" s="40">
        <f t="shared" si="56"/>
        <v>0</v>
      </c>
      <c r="AI70" s="40">
        <f t="shared" si="56"/>
        <v>0</v>
      </c>
      <c r="AJ70" s="40">
        <f t="shared" si="56"/>
        <v>0</v>
      </c>
      <c r="AK70" s="40">
        <f t="shared" si="57"/>
        <v>0</v>
      </c>
      <c r="AL70" s="40">
        <f t="shared" si="57"/>
        <v>0</v>
      </c>
      <c r="AM70" s="40">
        <f t="shared" si="57"/>
        <v>0</v>
      </c>
      <c r="AN70" s="40">
        <f t="shared" si="57"/>
        <v>0</v>
      </c>
      <c r="AO70" s="40">
        <f t="shared" si="57"/>
        <v>0</v>
      </c>
      <c r="AP70" s="40">
        <f t="shared" si="57"/>
        <v>0</v>
      </c>
      <c r="AQ70" s="40">
        <f t="shared" si="57"/>
        <v>0</v>
      </c>
      <c r="AR70" s="40">
        <f t="shared" si="57"/>
        <v>0</v>
      </c>
      <c r="AS70" s="40">
        <f t="shared" si="57"/>
        <v>0</v>
      </c>
      <c r="AT70" s="40">
        <f t="shared" si="57"/>
        <v>19</v>
      </c>
      <c r="AU70" s="40">
        <f t="shared" si="58"/>
        <v>0</v>
      </c>
      <c r="AV70" s="40">
        <f t="shared" si="58"/>
        <v>0</v>
      </c>
      <c r="AW70" s="40">
        <f t="shared" si="58"/>
        <v>0</v>
      </c>
      <c r="AX70" s="40">
        <f t="shared" si="58"/>
        <v>0</v>
      </c>
      <c r="AY70" s="40">
        <f t="shared" si="58"/>
        <v>0</v>
      </c>
      <c r="AZ70" s="40">
        <f t="shared" si="58"/>
        <v>0</v>
      </c>
      <c r="BA70" s="40">
        <f t="shared" si="58"/>
        <v>0</v>
      </c>
      <c r="BB70" s="40">
        <f t="shared" si="58"/>
        <v>0</v>
      </c>
      <c r="BC70" s="40">
        <f t="shared" si="58"/>
        <v>0</v>
      </c>
      <c r="BD70" s="40">
        <f t="shared" si="58"/>
        <v>0</v>
      </c>
      <c r="BE70" s="40">
        <f t="shared" si="59"/>
        <v>0</v>
      </c>
      <c r="BF70" s="40">
        <f t="shared" si="59"/>
        <v>0</v>
      </c>
      <c r="BG70" s="40">
        <f t="shared" si="59"/>
        <v>0</v>
      </c>
      <c r="BH70" s="40">
        <f t="shared" si="59"/>
        <v>0</v>
      </c>
      <c r="BI70" s="40">
        <f t="shared" si="59"/>
        <v>0</v>
      </c>
      <c r="BJ70" s="40">
        <f t="shared" si="59"/>
        <v>0</v>
      </c>
      <c r="BK70" s="40"/>
      <c r="BL70" s="40"/>
      <c r="BM70" s="41"/>
    </row>
    <row r="71" spans="1:65" s="14" customFormat="1" ht="21.75" thickBot="1">
      <c r="A71" s="13">
        <v>600</v>
      </c>
      <c r="B71" s="13" t="s">
        <v>80</v>
      </c>
      <c r="C71" s="118">
        <v>600</v>
      </c>
      <c r="D71" s="119" t="s">
        <v>80</v>
      </c>
      <c r="E71" s="120"/>
      <c r="F71" s="120"/>
      <c r="G71" s="120"/>
      <c r="H71" s="120"/>
      <c r="I71" s="120"/>
      <c r="J71" s="121"/>
      <c r="K71" s="121"/>
      <c r="L71" s="122"/>
      <c r="M71" s="121"/>
      <c r="N71" s="121"/>
      <c r="O71" s="122"/>
      <c r="P71" s="121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3"/>
    </row>
    <row r="72" spans="1:65" ht="13.5" thickBot="1">
      <c r="A72" s="13">
        <v>600</v>
      </c>
      <c r="B72" s="13" t="s">
        <v>80</v>
      </c>
      <c r="C72" s="33" t="s">
        <v>69</v>
      </c>
      <c r="D72" s="34" t="s">
        <v>252</v>
      </c>
      <c r="E72" s="34"/>
      <c r="F72" s="34"/>
      <c r="G72" s="34"/>
      <c r="H72" s="34"/>
      <c r="I72" s="34"/>
      <c r="J72" s="34"/>
      <c r="K72" s="34"/>
      <c r="L72" s="34"/>
      <c r="M72" s="37"/>
      <c r="N72" s="37"/>
      <c r="O72" s="93"/>
      <c r="P72" s="37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94"/>
    </row>
    <row r="73" spans="1:65">
      <c r="A73" s="13">
        <v>600</v>
      </c>
      <c r="B73" s="13" t="s">
        <v>80</v>
      </c>
      <c r="C73" s="8" t="s">
        <v>81</v>
      </c>
      <c r="D73" s="7" t="s">
        <v>82</v>
      </c>
      <c r="E73" s="101" t="s">
        <v>256</v>
      </c>
      <c r="F73" s="7" t="s">
        <v>251</v>
      </c>
      <c r="G73" s="7"/>
      <c r="H73" s="7"/>
      <c r="I73" s="7" t="s">
        <v>10</v>
      </c>
      <c r="J73" s="7">
        <v>1</v>
      </c>
      <c r="K73" s="7" t="s">
        <v>25</v>
      </c>
      <c r="L73" s="6">
        <v>1</v>
      </c>
      <c r="M73" s="5">
        <v>15</v>
      </c>
      <c r="N73" s="24">
        <f>SUM($E$4+M73)</f>
        <v>2034</v>
      </c>
      <c r="O73" s="80">
        <f t="shared" ref="O73:O79" si="60">SUM(J73*L73)</f>
        <v>1</v>
      </c>
      <c r="P73" s="69"/>
      <c r="Q73" s="45">
        <f t="shared" ref="Q73:Z76" si="61">IFERROR(IF(MOD(Q$16-$E$4,$M73)=0,$O73*(1+$E$11)^((Q$16-$E$4)/$M73),0),"0")</f>
        <v>0</v>
      </c>
      <c r="R73" s="40">
        <f t="shared" si="61"/>
        <v>0</v>
      </c>
      <c r="S73" s="40">
        <f t="shared" si="61"/>
        <v>0</v>
      </c>
      <c r="T73" s="40">
        <f t="shared" si="61"/>
        <v>0</v>
      </c>
      <c r="U73" s="40">
        <f t="shared" si="61"/>
        <v>0</v>
      </c>
      <c r="V73" s="40">
        <f t="shared" si="61"/>
        <v>0</v>
      </c>
      <c r="W73" s="40">
        <f t="shared" si="61"/>
        <v>0</v>
      </c>
      <c r="X73" s="40">
        <f t="shared" si="61"/>
        <v>0</v>
      </c>
      <c r="Y73" s="40">
        <f t="shared" si="61"/>
        <v>0</v>
      </c>
      <c r="Z73" s="40">
        <f t="shared" si="61"/>
        <v>0</v>
      </c>
      <c r="AA73" s="40">
        <f t="shared" ref="AA73:AJ76" si="62">IFERROR(IF(MOD(AA$16-$E$4,$M73)=0,$O73*(1+$E$11)^((AA$16-$E$4)/$M73),0),"0")</f>
        <v>0</v>
      </c>
      <c r="AB73" s="40">
        <f t="shared" si="62"/>
        <v>0</v>
      </c>
      <c r="AC73" s="40">
        <f t="shared" si="62"/>
        <v>0</v>
      </c>
      <c r="AD73" s="40">
        <f t="shared" si="62"/>
        <v>0</v>
      </c>
      <c r="AE73" s="40">
        <f t="shared" si="62"/>
        <v>1</v>
      </c>
      <c r="AF73" s="40">
        <f t="shared" si="62"/>
        <v>0</v>
      </c>
      <c r="AG73" s="40">
        <f t="shared" si="62"/>
        <v>0</v>
      </c>
      <c r="AH73" s="40">
        <f t="shared" si="62"/>
        <v>0</v>
      </c>
      <c r="AI73" s="40">
        <f t="shared" si="62"/>
        <v>0</v>
      </c>
      <c r="AJ73" s="40">
        <f t="shared" si="62"/>
        <v>0</v>
      </c>
      <c r="AK73" s="40">
        <f t="shared" ref="AK73:AT76" si="63">IFERROR(IF(MOD(AK$16-$E$4,$M73)=0,$O73*(1+$E$11)^((AK$16-$E$4)/$M73),0),"0")</f>
        <v>0</v>
      </c>
      <c r="AL73" s="40">
        <f t="shared" si="63"/>
        <v>0</v>
      </c>
      <c r="AM73" s="40">
        <f t="shared" si="63"/>
        <v>0</v>
      </c>
      <c r="AN73" s="40">
        <f t="shared" si="63"/>
        <v>0</v>
      </c>
      <c r="AO73" s="40">
        <f t="shared" si="63"/>
        <v>0</v>
      </c>
      <c r="AP73" s="40">
        <f t="shared" si="63"/>
        <v>0</v>
      </c>
      <c r="AQ73" s="40">
        <f t="shared" si="63"/>
        <v>0</v>
      </c>
      <c r="AR73" s="40">
        <f t="shared" si="63"/>
        <v>0</v>
      </c>
      <c r="AS73" s="40">
        <f t="shared" si="63"/>
        <v>0</v>
      </c>
      <c r="AT73" s="40">
        <f t="shared" si="63"/>
        <v>1</v>
      </c>
      <c r="AU73" s="40">
        <f t="shared" ref="AU73:BD76" si="64">IFERROR(IF(MOD(AU$16-$E$4,$M73)=0,$O73*(1+$E$11)^((AU$16-$E$4)/$M73),0),"0")</f>
        <v>0</v>
      </c>
      <c r="AV73" s="40">
        <f t="shared" si="64"/>
        <v>0</v>
      </c>
      <c r="AW73" s="40">
        <f t="shared" si="64"/>
        <v>0</v>
      </c>
      <c r="AX73" s="40">
        <f t="shared" si="64"/>
        <v>0</v>
      </c>
      <c r="AY73" s="40">
        <f t="shared" si="64"/>
        <v>0</v>
      </c>
      <c r="AZ73" s="40">
        <f t="shared" si="64"/>
        <v>0</v>
      </c>
      <c r="BA73" s="40">
        <f t="shared" si="64"/>
        <v>0</v>
      </c>
      <c r="BB73" s="40">
        <f t="shared" si="64"/>
        <v>0</v>
      </c>
      <c r="BC73" s="40">
        <f t="shared" si="64"/>
        <v>0</v>
      </c>
      <c r="BD73" s="40">
        <f t="shared" si="64"/>
        <v>0</v>
      </c>
      <c r="BE73" s="40">
        <f t="shared" ref="BE73:BM76" si="65">IFERROR(IF(MOD(BE$16-$E$4,$M73)=0,$O73*(1+$E$11)^((BE$16-$E$4)/$M73),0),"0")</f>
        <v>0</v>
      </c>
      <c r="BF73" s="40">
        <f t="shared" si="65"/>
        <v>0</v>
      </c>
      <c r="BG73" s="40">
        <f t="shared" si="65"/>
        <v>0</v>
      </c>
      <c r="BH73" s="40">
        <f t="shared" si="65"/>
        <v>0</v>
      </c>
      <c r="BI73" s="40">
        <f t="shared" si="65"/>
        <v>1</v>
      </c>
      <c r="BJ73" s="40">
        <f t="shared" si="65"/>
        <v>0</v>
      </c>
      <c r="BK73" s="40">
        <f t="shared" si="65"/>
        <v>0</v>
      </c>
      <c r="BL73" s="40">
        <f t="shared" si="65"/>
        <v>0</v>
      </c>
      <c r="BM73" s="41">
        <f t="shared" si="65"/>
        <v>0</v>
      </c>
    </row>
    <row r="74" spans="1:65">
      <c r="A74" s="13">
        <v>600</v>
      </c>
      <c r="B74" s="13" t="s">
        <v>80</v>
      </c>
      <c r="C74" s="100" t="s">
        <v>81</v>
      </c>
      <c r="D74" s="101" t="s">
        <v>82</v>
      </c>
      <c r="E74" s="101" t="s">
        <v>83</v>
      </c>
      <c r="F74" s="7" t="s">
        <v>251</v>
      </c>
      <c r="G74" s="101"/>
      <c r="H74" s="101"/>
      <c r="I74" s="101" t="s">
        <v>10</v>
      </c>
      <c r="J74" s="101">
        <v>1</v>
      </c>
      <c r="K74" s="101" t="s">
        <v>25</v>
      </c>
      <c r="L74" s="102">
        <v>1</v>
      </c>
      <c r="M74" s="103">
        <v>20</v>
      </c>
      <c r="N74" s="104">
        <f>SUM($E$4+M74)</f>
        <v>2039</v>
      </c>
      <c r="O74" s="105">
        <f t="shared" si="60"/>
        <v>1</v>
      </c>
      <c r="P74" s="117"/>
      <c r="Q74" s="106">
        <f t="shared" si="61"/>
        <v>0</v>
      </c>
      <c r="R74" s="107">
        <f t="shared" si="61"/>
        <v>0</v>
      </c>
      <c r="S74" s="107">
        <f t="shared" si="61"/>
        <v>0</v>
      </c>
      <c r="T74" s="107">
        <f t="shared" si="61"/>
        <v>0</v>
      </c>
      <c r="U74" s="107">
        <f t="shared" si="61"/>
        <v>0</v>
      </c>
      <c r="V74" s="107">
        <f t="shared" si="61"/>
        <v>0</v>
      </c>
      <c r="W74" s="107">
        <f t="shared" si="61"/>
        <v>0</v>
      </c>
      <c r="X74" s="107">
        <f t="shared" si="61"/>
        <v>0</v>
      </c>
      <c r="Y74" s="107">
        <f t="shared" si="61"/>
        <v>0</v>
      </c>
      <c r="Z74" s="107">
        <f t="shared" si="61"/>
        <v>0</v>
      </c>
      <c r="AA74" s="107">
        <f t="shared" si="62"/>
        <v>0</v>
      </c>
      <c r="AB74" s="107">
        <f t="shared" si="62"/>
        <v>0</v>
      </c>
      <c r="AC74" s="107">
        <f t="shared" si="62"/>
        <v>0</v>
      </c>
      <c r="AD74" s="107">
        <f t="shared" si="62"/>
        <v>0</v>
      </c>
      <c r="AE74" s="107">
        <f t="shared" si="62"/>
        <v>0</v>
      </c>
      <c r="AF74" s="107">
        <f t="shared" si="62"/>
        <v>0</v>
      </c>
      <c r="AG74" s="107">
        <f t="shared" si="62"/>
        <v>0</v>
      </c>
      <c r="AH74" s="107">
        <f t="shared" si="62"/>
        <v>0</v>
      </c>
      <c r="AI74" s="107">
        <f t="shared" si="62"/>
        <v>0</v>
      </c>
      <c r="AJ74" s="107">
        <f t="shared" si="62"/>
        <v>1</v>
      </c>
      <c r="AK74" s="107">
        <f t="shared" si="63"/>
        <v>0</v>
      </c>
      <c r="AL74" s="107">
        <f t="shared" si="63"/>
        <v>0</v>
      </c>
      <c r="AM74" s="107">
        <f t="shared" si="63"/>
        <v>0</v>
      </c>
      <c r="AN74" s="107">
        <f t="shared" si="63"/>
        <v>0</v>
      </c>
      <c r="AO74" s="107">
        <f t="shared" si="63"/>
        <v>0</v>
      </c>
      <c r="AP74" s="107">
        <f t="shared" si="63"/>
        <v>0</v>
      </c>
      <c r="AQ74" s="107">
        <f t="shared" si="63"/>
        <v>0</v>
      </c>
      <c r="AR74" s="107">
        <f t="shared" si="63"/>
        <v>0</v>
      </c>
      <c r="AS74" s="107">
        <f t="shared" si="63"/>
        <v>0</v>
      </c>
      <c r="AT74" s="107">
        <f t="shared" si="63"/>
        <v>0</v>
      </c>
      <c r="AU74" s="107">
        <f t="shared" si="64"/>
        <v>0</v>
      </c>
      <c r="AV74" s="107">
        <f t="shared" si="64"/>
        <v>0</v>
      </c>
      <c r="AW74" s="107">
        <f t="shared" si="64"/>
        <v>0</v>
      </c>
      <c r="AX74" s="107">
        <f t="shared" si="64"/>
        <v>0</v>
      </c>
      <c r="AY74" s="107">
        <f t="shared" si="64"/>
        <v>0</v>
      </c>
      <c r="AZ74" s="107">
        <f t="shared" si="64"/>
        <v>0</v>
      </c>
      <c r="BA74" s="107">
        <f t="shared" si="64"/>
        <v>0</v>
      </c>
      <c r="BB74" s="107">
        <f t="shared" si="64"/>
        <v>0</v>
      </c>
      <c r="BC74" s="107">
        <f t="shared" si="64"/>
        <v>0</v>
      </c>
      <c r="BD74" s="107">
        <f t="shared" si="64"/>
        <v>1</v>
      </c>
      <c r="BE74" s="107">
        <f t="shared" si="65"/>
        <v>0</v>
      </c>
      <c r="BF74" s="107">
        <f t="shared" si="65"/>
        <v>0</v>
      </c>
      <c r="BG74" s="107">
        <f t="shared" si="65"/>
        <v>0</v>
      </c>
      <c r="BH74" s="107">
        <f t="shared" si="65"/>
        <v>0</v>
      </c>
      <c r="BI74" s="107">
        <f t="shared" si="65"/>
        <v>0</v>
      </c>
      <c r="BJ74" s="107">
        <f t="shared" si="65"/>
        <v>0</v>
      </c>
      <c r="BK74" s="107">
        <f t="shared" si="65"/>
        <v>0</v>
      </c>
      <c r="BL74" s="107">
        <f t="shared" si="65"/>
        <v>0</v>
      </c>
      <c r="BM74" s="108">
        <f t="shared" si="65"/>
        <v>0</v>
      </c>
    </row>
    <row r="75" spans="1:65">
      <c r="A75" s="13">
        <v>600</v>
      </c>
      <c r="B75" s="13" t="s">
        <v>80</v>
      </c>
      <c r="C75" s="100" t="s">
        <v>81</v>
      </c>
      <c r="D75" s="101" t="s">
        <v>82</v>
      </c>
      <c r="E75" s="101" t="s">
        <v>253</v>
      </c>
      <c r="F75" s="7" t="s">
        <v>257</v>
      </c>
      <c r="G75" s="101"/>
      <c r="H75" s="101"/>
      <c r="I75" s="101" t="s">
        <v>10</v>
      </c>
      <c r="J75" s="101">
        <v>1</v>
      </c>
      <c r="K75" s="101" t="s">
        <v>25</v>
      </c>
      <c r="L75" s="102">
        <v>1</v>
      </c>
      <c r="M75" s="103">
        <v>20</v>
      </c>
      <c r="N75" s="104">
        <f>SUM($E$4+M75)</f>
        <v>2039</v>
      </c>
      <c r="O75" s="105">
        <f t="shared" ref="O75:O76" si="66">SUM(J75*L75)</f>
        <v>1</v>
      </c>
      <c r="P75" s="117"/>
      <c r="Q75" s="106">
        <f t="shared" si="61"/>
        <v>0</v>
      </c>
      <c r="R75" s="107">
        <f t="shared" si="61"/>
        <v>0</v>
      </c>
      <c r="S75" s="107">
        <f t="shared" si="61"/>
        <v>0</v>
      </c>
      <c r="T75" s="107">
        <f t="shared" si="61"/>
        <v>0</v>
      </c>
      <c r="U75" s="107">
        <f t="shared" si="61"/>
        <v>0</v>
      </c>
      <c r="V75" s="107">
        <f t="shared" si="61"/>
        <v>0</v>
      </c>
      <c r="W75" s="107">
        <f t="shared" si="61"/>
        <v>0</v>
      </c>
      <c r="X75" s="107">
        <f t="shared" si="61"/>
        <v>0</v>
      </c>
      <c r="Y75" s="107">
        <f t="shared" si="61"/>
        <v>0</v>
      </c>
      <c r="Z75" s="107">
        <f t="shared" si="61"/>
        <v>0</v>
      </c>
      <c r="AA75" s="107">
        <f t="shared" si="62"/>
        <v>0</v>
      </c>
      <c r="AB75" s="107">
        <f t="shared" si="62"/>
        <v>0</v>
      </c>
      <c r="AC75" s="107">
        <f t="shared" si="62"/>
        <v>0</v>
      </c>
      <c r="AD75" s="107">
        <f t="shared" si="62"/>
        <v>0</v>
      </c>
      <c r="AE75" s="107">
        <f t="shared" si="62"/>
        <v>0</v>
      </c>
      <c r="AF75" s="107">
        <f t="shared" si="62"/>
        <v>0</v>
      </c>
      <c r="AG75" s="107">
        <f t="shared" si="62"/>
        <v>0</v>
      </c>
      <c r="AH75" s="107">
        <f t="shared" si="62"/>
        <v>0</v>
      </c>
      <c r="AI75" s="107">
        <f t="shared" si="62"/>
        <v>0</v>
      </c>
      <c r="AJ75" s="107">
        <f t="shared" si="62"/>
        <v>1</v>
      </c>
      <c r="AK75" s="107">
        <f t="shared" si="63"/>
        <v>0</v>
      </c>
      <c r="AL75" s="107">
        <f t="shared" si="63"/>
        <v>0</v>
      </c>
      <c r="AM75" s="107">
        <f t="shared" si="63"/>
        <v>0</v>
      </c>
      <c r="AN75" s="107">
        <f t="shared" si="63"/>
        <v>0</v>
      </c>
      <c r="AO75" s="107">
        <f t="shared" si="63"/>
        <v>0</v>
      </c>
      <c r="AP75" s="107">
        <f t="shared" si="63"/>
        <v>0</v>
      </c>
      <c r="AQ75" s="107">
        <f t="shared" si="63"/>
        <v>0</v>
      </c>
      <c r="AR75" s="107">
        <f t="shared" si="63"/>
        <v>0</v>
      </c>
      <c r="AS75" s="107">
        <f t="shared" si="63"/>
        <v>0</v>
      </c>
      <c r="AT75" s="107">
        <f t="shared" si="63"/>
        <v>0</v>
      </c>
      <c r="AU75" s="107">
        <f t="shared" si="64"/>
        <v>0</v>
      </c>
      <c r="AV75" s="107">
        <f t="shared" si="64"/>
        <v>0</v>
      </c>
      <c r="AW75" s="107">
        <f t="shared" si="64"/>
        <v>0</v>
      </c>
      <c r="AX75" s="107">
        <f t="shared" si="64"/>
        <v>0</v>
      </c>
      <c r="AY75" s="107">
        <f t="shared" si="64"/>
        <v>0</v>
      </c>
      <c r="AZ75" s="107">
        <f t="shared" si="64"/>
        <v>0</v>
      </c>
      <c r="BA75" s="107">
        <f t="shared" si="64"/>
        <v>0</v>
      </c>
      <c r="BB75" s="107">
        <f t="shared" si="64"/>
        <v>0</v>
      </c>
      <c r="BC75" s="107">
        <f t="shared" si="64"/>
        <v>0</v>
      </c>
      <c r="BD75" s="107">
        <f t="shared" si="64"/>
        <v>1</v>
      </c>
      <c r="BE75" s="107">
        <f t="shared" si="65"/>
        <v>0</v>
      </c>
      <c r="BF75" s="107">
        <f t="shared" si="65"/>
        <v>0</v>
      </c>
      <c r="BG75" s="107">
        <f t="shared" si="65"/>
        <v>0</v>
      </c>
      <c r="BH75" s="107">
        <f t="shared" si="65"/>
        <v>0</v>
      </c>
      <c r="BI75" s="107">
        <f t="shared" si="65"/>
        <v>0</v>
      </c>
      <c r="BJ75" s="107">
        <f t="shared" si="65"/>
        <v>0</v>
      </c>
      <c r="BK75" s="107">
        <f t="shared" si="65"/>
        <v>0</v>
      </c>
      <c r="BL75" s="107">
        <f t="shared" si="65"/>
        <v>0</v>
      </c>
      <c r="BM75" s="108">
        <f t="shared" si="65"/>
        <v>0</v>
      </c>
    </row>
    <row r="76" spans="1:65" ht="13.5" thickBot="1">
      <c r="A76" s="13">
        <v>600</v>
      </c>
      <c r="B76" s="13" t="s">
        <v>80</v>
      </c>
      <c r="C76" s="100" t="s">
        <v>81</v>
      </c>
      <c r="D76" s="101" t="s">
        <v>82</v>
      </c>
      <c r="E76" s="101" t="s">
        <v>254</v>
      </c>
      <c r="F76" s="7" t="s">
        <v>258</v>
      </c>
      <c r="G76" s="101"/>
      <c r="H76" s="101"/>
      <c r="I76" s="101" t="s">
        <v>10</v>
      </c>
      <c r="J76" s="101">
        <v>1</v>
      </c>
      <c r="K76" s="101" t="s">
        <v>25</v>
      </c>
      <c r="L76" s="102">
        <v>1</v>
      </c>
      <c r="M76" s="103">
        <v>20</v>
      </c>
      <c r="N76" s="104">
        <f>SUM($E$4+M76)</f>
        <v>2039</v>
      </c>
      <c r="O76" s="105">
        <f t="shared" si="66"/>
        <v>1</v>
      </c>
      <c r="P76" s="117"/>
      <c r="Q76" s="106">
        <f t="shared" si="61"/>
        <v>0</v>
      </c>
      <c r="R76" s="107">
        <f t="shared" si="61"/>
        <v>0</v>
      </c>
      <c r="S76" s="107">
        <f t="shared" si="61"/>
        <v>0</v>
      </c>
      <c r="T76" s="107">
        <f t="shared" si="61"/>
        <v>0</v>
      </c>
      <c r="U76" s="107">
        <f t="shared" si="61"/>
        <v>0</v>
      </c>
      <c r="V76" s="107">
        <f t="shared" si="61"/>
        <v>0</v>
      </c>
      <c r="W76" s="107">
        <f t="shared" si="61"/>
        <v>0</v>
      </c>
      <c r="X76" s="107">
        <f t="shared" si="61"/>
        <v>0</v>
      </c>
      <c r="Y76" s="107">
        <f t="shared" si="61"/>
        <v>0</v>
      </c>
      <c r="Z76" s="107">
        <f t="shared" si="61"/>
        <v>0</v>
      </c>
      <c r="AA76" s="107">
        <f t="shared" si="62"/>
        <v>0</v>
      </c>
      <c r="AB76" s="107">
        <f t="shared" si="62"/>
        <v>0</v>
      </c>
      <c r="AC76" s="107">
        <f t="shared" si="62"/>
        <v>0</v>
      </c>
      <c r="AD76" s="107">
        <f t="shared" si="62"/>
        <v>0</v>
      </c>
      <c r="AE76" s="107">
        <f t="shared" si="62"/>
        <v>0</v>
      </c>
      <c r="AF76" s="107">
        <f t="shared" si="62"/>
        <v>0</v>
      </c>
      <c r="AG76" s="107">
        <f t="shared" si="62"/>
        <v>0</v>
      </c>
      <c r="AH76" s="107">
        <f t="shared" si="62"/>
        <v>0</v>
      </c>
      <c r="AI76" s="107">
        <f t="shared" si="62"/>
        <v>0</v>
      </c>
      <c r="AJ76" s="107">
        <f t="shared" si="62"/>
        <v>1</v>
      </c>
      <c r="AK76" s="107">
        <f t="shared" si="63"/>
        <v>0</v>
      </c>
      <c r="AL76" s="107">
        <f t="shared" si="63"/>
        <v>0</v>
      </c>
      <c r="AM76" s="107">
        <f t="shared" si="63"/>
        <v>0</v>
      </c>
      <c r="AN76" s="107">
        <f t="shared" si="63"/>
        <v>0</v>
      </c>
      <c r="AO76" s="107">
        <f t="shared" si="63"/>
        <v>0</v>
      </c>
      <c r="AP76" s="107">
        <f t="shared" si="63"/>
        <v>0</v>
      </c>
      <c r="AQ76" s="107">
        <f t="shared" si="63"/>
        <v>0</v>
      </c>
      <c r="AR76" s="107">
        <f t="shared" si="63"/>
        <v>0</v>
      </c>
      <c r="AS76" s="107">
        <f t="shared" si="63"/>
        <v>0</v>
      </c>
      <c r="AT76" s="107">
        <f t="shared" si="63"/>
        <v>0</v>
      </c>
      <c r="AU76" s="107">
        <f t="shared" si="64"/>
        <v>0</v>
      </c>
      <c r="AV76" s="107">
        <f t="shared" si="64"/>
        <v>0</v>
      </c>
      <c r="AW76" s="107">
        <f t="shared" si="64"/>
        <v>0</v>
      </c>
      <c r="AX76" s="107">
        <f t="shared" si="64"/>
        <v>0</v>
      </c>
      <c r="AY76" s="107">
        <f t="shared" si="64"/>
        <v>0</v>
      </c>
      <c r="AZ76" s="107">
        <f t="shared" si="64"/>
        <v>0</v>
      </c>
      <c r="BA76" s="107">
        <f t="shared" si="64"/>
        <v>0</v>
      </c>
      <c r="BB76" s="107">
        <f t="shared" si="64"/>
        <v>0</v>
      </c>
      <c r="BC76" s="107">
        <f t="shared" si="64"/>
        <v>0</v>
      </c>
      <c r="BD76" s="107">
        <f t="shared" si="64"/>
        <v>1</v>
      </c>
      <c r="BE76" s="107">
        <f t="shared" si="65"/>
        <v>0</v>
      </c>
      <c r="BF76" s="107">
        <f t="shared" si="65"/>
        <v>0</v>
      </c>
      <c r="BG76" s="107">
        <f t="shared" si="65"/>
        <v>0</v>
      </c>
      <c r="BH76" s="107">
        <f t="shared" si="65"/>
        <v>0</v>
      </c>
      <c r="BI76" s="107">
        <f t="shared" si="65"/>
        <v>0</v>
      </c>
      <c r="BJ76" s="107">
        <f t="shared" si="65"/>
        <v>0</v>
      </c>
      <c r="BK76" s="107">
        <f t="shared" si="65"/>
        <v>0</v>
      </c>
      <c r="BL76" s="107">
        <f t="shared" si="65"/>
        <v>0</v>
      </c>
      <c r="BM76" s="108">
        <f t="shared" si="65"/>
        <v>0</v>
      </c>
    </row>
    <row r="77" spans="1:65" ht="13.5" thickBot="1">
      <c r="A77" s="13">
        <v>600</v>
      </c>
      <c r="B77" s="13" t="s">
        <v>80</v>
      </c>
      <c r="C77" s="33" t="s">
        <v>84</v>
      </c>
      <c r="D77" s="34" t="s">
        <v>85</v>
      </c>
      <c r="E77" s="34"/>
      <c r="F77" s="34"/>
      <c r="G77" s="34"/>
      <c r="H77" s="34"/>
      <c r="I77" s="34"/>
      <c r="J77" s="34"/>
      <c r="K77" s="34"/>
      <c r="L77" s="34"/>
      <c r="M77" s="37"/>
      <c r="N77" s="37"/>
      <c r="O77" s="93"/>
      <c r="P77" s="3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94"/>
    </row>
    <row r="78" spans="1:65">
      <c r="A78" s="13">
        <v>600</v>
      </c>
      <c r="B78" s="13" t="s">
        <v>80</v>
      </c>
      <c r="C78" s="86" t="s">
        <v>86</v>
      </c>
      <c r="D78" s="87" t="s">
        <v>87</v>
      </c>
      <c r="E78" s="87" t="s">
        <v>88</v>
      </c>
      <c r="F78" s="87" t="s">
        <v>89</v>
      </c>
      <c r="G78" s="87"/>
      <c r="H78" s="87"/>
      <c r="I78" s="87" t="s">
        <v>10</v>
      </c>
      <c r="J78" s="87">
        <v>1</v>
      </c>
      <c r="K78" s="87" t="s">
        <v>25</v>
      </c>
      <c r="L78" s="88">
        <v>1</v>
      </c>
      <c r="M78" s="89">
        <v>20</v>
      </c>
      <c r="N78" s="90">
        <f t="shared" ref="N78:N84" si="67">SUM($E$4+M78)</f>
        <v>2039</v>
      </c>
      <c r="O78" s="91">
        <f t="shared" si="60"/>
        <v>1</v>
      </c>
      <c r="P78" s="92"/>
      <c r="Q78" s="76">
        <f t="shared" ref="Q78:Z82" si="68">IFERROR(IF(MOD(Q$16-$E$4,$M78)=0,$O78*(1+$E$11)^((Q$16-$E$4)/$M78),0),"0")</f>
        <v>0</v>
      </c>
      <c r="R78" s="77">
        <f t="shared" si="68"/>
        <v>0</v>
      </c>
      <c r="S78" s="77">
        <f t="shared" si="68"/>
        <v>0</v>
      </c>
      <c r="T78" s="77">
        <f t="shared" si="68"/>
        <v>0</v>
      </c>
      <c r="U78" s="77">
        <f t="shared" si="68"/>
        <v>0</v>
      </c>
      <c r="V78" s="77">
        <f t="shared" si="68"/>
        <v>0</v>
      </c>
      <c r="W78" s="77">
        <f t="shared" si="68"/>
        <v>0</v>
      </c>
      <c r="X78" s="77">
        <f t="shared" si="68"/>
        <v>0</v>
      </c>
      <c r="Y78" s="77">
        <f t="shared" si="68"/>
        <v>0</v>
      </c>
      <c r="Z78" s="77">
        <f t="shared" si="68"/>
        <v>0</v>
      </c>
      <c r="AA78" s="77">
        <f t="shared" ref="AA78:AJ82" si="69">IFERROR(IF(MOD(AA$16-$E$4,$M78)=0,$O78*(1+$E$11)^((AA$16-$E$4)/$M78),0),"0")</f>
        <v>0</v>
      </c>
      <c r="AB78" s="77">
        <f t="shared" si="69"/>
        <v>0</v>
      </c>
      <c r="AC78" s="77">
        <f t="shared" si="69"/>
        <v>0</v>
      </c>
      <c r="AD78" s="77">
        <f t="shared" si="69"/>
        <v>0</v>
      </c>
      <c r="AE78" s="77">
        <f t="shared" si="69"/>
        <v>0</v>
      </c>
      <c r="AF78" s="77">
        <f t="shared" si="69"/>
        <v>0</v>
      </c>
      <c r="AG78" s="77">
        <f t="shared" si="69"/>
        <v>0</v>
      </c>
      <c r="AH78" s="77">
        <f t="shared" si="69"/>
        <v>0</v>
      </c>
      <c r="AI78" s="77">
        <f t="shared" si="69"/>
        <v>0</v>
      </c>
      <c r="AJ78" s="77">
        <f t="shared" si="69"/>
        <v>1</v>
      </c>
      <c r="AK78" s="77">
        <f t="shared" ref="AK78:AT82" si="70">IFERROR(IF(MOD(AK$16-$E$4,$M78)=0,$O78*(1+$E$11)^((AK$16-$E$4)/$M78),0),"0")</f>
        <v>0</v>
      </c>
      <c r="AL78" s="77">
        <f t="shared" si="70"/>
        <v>0</v>
      </c>
      <c r="AM78" s="77">
        <f t="shared" si="70"/>
        <v>0</v>
      </c>
      <c r="AN78" s="77">
        <f t="shared" si="70"/>
        <v>0</v>
      </c>
      <c r="AO78" s="77">
        <f t="shared" si="70"/>
        <v>0</v>
      </c>
      <c r="AP78" s="77">
        <f t="shared" si="70"/>
        <v>0</v>
      </c>
      <c r="AQ78" s="77">
        <f t="shared" si="70"/>
        <v>0</v>
      </c>
      <c r="AR78" s="77">
        <f t="shared" si="70"/>
        <v>0</v>
      </c>
      <c r="AS78" s="77">
        <f t="shared" si="70"/>
        <v>0</v>
      </c>
      <c r="AT78" s="77">
        <f t="shared" si="70"/>
        <v>0</v>
      </c>
      <c r="AU78" s="77">
        <f t="shared" ref="AU78:BD82" si="71">IFERROR(IF(MOD(AU$16-$E$4,$M78)=0,$O78*(1+$E$11)^((AU$16-$E$4)/$M78),0),"0")</f>
        <v>0</v>
      </c>
      <c r="AV78" s="77">
        <f t="shared" si="71"/>
        <v>0</v>
      </c>
      <c r="AW78" s="77">
        <f t="shared" si="71"/>
        <v>0</v>
      </c>
      <c r="AX78" s="77">
        <f t="shared" si="71"/>
        <v>0</v>
      </c>
      <c r="AY78" s="77">
        <f t="shared" si="71"/>
        <v>0</v>
      </c>
      <c r="AZ78" s="77">
        <f t="shared" si="71"/>
        <v>0</v>
      </c>
      <c r="BA78" s="77">
        <f t="shared" si="71"/>
        <v>0</v>
      </c>
      <c r="BB78" s="77">
        <f t="shared" si="71"/>
        <v>0</v>
      </c>
      <c r="BC78" s="77">
        <f t="shared" si="71"/>
        <v>0</v>
      </c>
      <c r="BD78" s="77">
        <f t="shared" si="71"/>
        <v>1</v>
      </c>
      <c r="BE78" s="77">
        <f t="shared" ref="BE78:BM82" si="72">IFERROR(IF(MOD(BE$16-$E$4,$M78)=0,$O78*(1+$E$11)^((BE$16-$E$4)/$M78),0),"0")</f>
        <v>0</v>
      </c>
      <c r="BF78" s="77">
        <f t="shared" si="72"/>
        <v>0</v>
      </c>
      <c r="BG78" s="77">
        <f t="shared" si="72"/>
        <v>0</v>
      </c>
      <c r="BH78" s="77">
        <f t="shared" si="72"/>
        <v>0</v>
      </c>
      <c r="BI78" s="77">
        <f t="shared" si="72"/>
        <v>0</v>
      </c>
      <c r="BJ78" s="77">
        <f t="shared" si="72"/>
        <v>0</v>
      </c>
      <c r="BK78" s="77">
        <f t="shared" si="72"/>
        <v>0</v>
      </c>
      <c r="BL78" s="77">
        <f t="shared" si="72"/>
        <v>0</v>
      </c>
      <c r="BM78" s="78">
        <f t="shared" si="72"/>
        <v>0</v>
      </c>
    </row>
    <row r="79" spans="1:65">
      <c r="A79" s="13">
        <v>600</v>
      </c>
      <c r="B79" s="13" t="s">
        <v>80</v>
      </c>
      <c r="C79" s="100" t="s">
        <v>90</v>
      </c>
      <c r="D79" s="101" t="s">
        <v>91</v>
      </c>
      <c r="E79" s="101" t="s">
        <v>92</v>
      </c>
      <c r="F79" s="101" t="s">
        <v>259</v>
      </c>
      <c r="G79" s="101"/>
      <c r="H79" s="101"/>
      <c r="I79" s="101" t="s">
        <v>10</v>
      </c>
      <c r="J79" s="101">
        <v>1</v>
      </c>
      <c r="K79" s="101" t="s">
        <v>25</v>
      </c>
      <c r="L79" s="102">
        <v>1</v>
      </c>
      <c r="M79" s="103">
        <v>3</v>
      </c>
      <c r="N79" s="104">
        <f t="shared" si="67"/>
        <v>2022</v>
      </c>
      <c r="O79" s="105">
        <f t="shared" si="60"/>
        <v>1</v>
      </c>
      <c r="P79" s="117"/>
      <c r="Q79" s="106">
        <f t="shared" si="68"/>
        <v>0</v>
      </c>
      <c r="R79" s="107">
        <f t="shared" si="68"/>
        <v>0</v>
      </c>
      <c r="S79" s="107">
        <f t="shared" si="68"/>
        <v>1</v>
      </c>
      <c r="T79" s="107">
        <f t="shared" si="68"/>
        <v>0</v>
      </c>
      <c r="U79" s="107">
        <f t="shared" si="68"/>
        <v>0</v>
      </c>
      <c r="V79" s="107">
        <f t="shared" si="68"/>
        <v>1</v>
      </c>
      <c r="W79" s="107">
        <f t="shared" si="68"/>
        <v>0</v>
      </c>
      <c r="X79" s="107">
        <f t="shared" si="68"/>
        <v>0</v>
      </c>
      <c r="Y79" s="107">
        <f t="shared" si="68"/>
        <v>1</v>
      </c>
      <c r="Z79" s="107">
        <f t="shared" si="68"/>
        <v>0</v>
      </c>
      <c r="AA79" s="107">
        <f t="shared" si="69"/>
        <v>0</v>
      </c>
      <c r="AB79" s="107">
        <f t="shared" si="69"/>
        <v>1</v>
      </c>
      <c r="AC79" s="107">
        <f t="shared" si="69"/>
        <v>0</v>
      </c>
      <c r="AD79" s="107">
        <f t="shared" si="69"/>
        <v>0</v>
      </c>
      <c r="AE79" s="107">
        <f t="shared" si="69"/>
        <v>1</v>
      </c>
      <c r="AF79" s="107">
        <f t="shared" si="69"/>
        <v>0</v>
      </c>
      <c r="AG79" s="107">
        <f t="shared" si="69"/>
        <v>0</v>
      </c>
      <c r="AH79" s="107">
        <f t="shared" si="69"/>
        <v>1</v>
      </c>
      <c r="AI79" s="107">
        <f t="shared" si="69"/>
        <v>0</v>
      </c>
      <c r="AJ79" s="107">
        <f t="shared" si="69"/>
        <v>0</v>
      </c>
      <c r="AK79" s="107">
        <f t="shared" si="70"/>
        <v>1</v>
      </c>
      <c r="AL79" s="107">
        <f t="shared" si="70"/>
        <v>0</v>
      </c>
      <c r="AM79" s="107">
        <f t="shared" si="70"/>
        <v>0</v>
      </c>
      <c r="AN79" s="107">
        <f t="shared" si="70"/>
        <v>1</v>
      </c>
      <c r="AO79" s="107">
        <f t="shared" si="70"/>
        <v>0</v>
      </c>
      <c r="AP79" s="107">
        <f t="shared" si="70"/>
        <v>0</v>
      </c>
      <c r="AQ79" s="107">
        <f t="shared" si="70"/>
        <v>1</v>
      </c>
      <c r="AR79" s="107">
        <f t="shared" si="70"/>
        <v>0</v>
      </c>
      <c r="AS79" s="107">
        <f t="shared" si="70"/>
        <v>0</v>
      </c>
      <c r="AT79" s="107">
        <f t="shared" si="70"/>
        <v>1</v>
      </c>
      <c r="AU79" s="107">
        <f t="shared" si="71"/>
        <v>0</v>
      </c>
      <c r="AV79" s="107">
        <f t="shared" si="71"/>
        <v>0</v>
      </c>
      <c r="AW79" s="107">
        <f t="shared" si="71"/>
        <v>1</v>
      </c>
      <c r="AX79" s="107">
        <f t="shared" si="71"/>
        <v>0</v>
      </c>
      <c r="AY79" s="107">
        <f t="shared" si="71"/>
        <v>0</v>
      </c>
      <c r="AZ79" s="107">
        <f t="shared" si="71"/>
        <v>1</v>
      </c>
      <c r="BA79" s="107">
        <f t="shared" si="71"/>
        <v>0</v>
      </c>
      <c r="BB79" s="107">
        <f t="shared" si="71"/>
        <v>0</v>
      </c>
      <c r="BC79" s="107">
        <f t="shared" si="71"/>
        <v>1</v>
      </c>
      <c r="BD79" s="107">
        <f t="shared" si="71"/>
        <v>0</v>
      </c>
      <c r="BE79" s="107">
        <f t="shared" si="72"/>
        <v>0</v>
      </c>
      <c r="BF79" s="107">
        <f t="shared" si="72"/>
        <v>1</v>
      </c>
      <c r="BG79" s="107">
        <f t="shared" si="72"/>
        <v>0</v>
      </c>
      <c r="BH79" s="107">
        <f t="shared" si="72"/>
        <v>0</v>
      </c>
      <c r="BI79" s="107">
        <f t="shared" si="72"/>
        <v>1</v>
      </c>
      <c r="BJ79" s="107">
        <f t="shared" si="72"/>
        <v>0</v>
      </c>
      <c r="BK79" s="107">
        <f t="shared" si="72"/>
        <v>0</v>
      </c>
      <c r="BL79" s="107">
        <f t="shared" si="72"/>
        <v>1</v>
      </c>
      <c r="BM79" s="108">
        <f t="shared" si="72"/>
        <v>0</v>
      </c>
    </row>
    <row r="80" spans="1:65">
      <c r="A80" s="13">
        <v>600</v>
      </c>
      <c r="B80" s="13" t="s">
        <v>80</v>
      </c>
      <c r="C80" s="100" t="s">
        <v>90</v>
      </c>
      <c r="D80" s="101" t="s">
        <v>87</v>
      </c>
      <c r="E80" s="101" t="s">
        <v>92</v>
      </c>
      <c r="F80" s="101" t="s">
        <v>260</v>
      </c>
      <c r="G80" s="101"/>
      <c r="H80" s="101"/>
      <c r="I80" s="101" t="s">
        <v>10</v>
      </c>
      <c r="J80" s="101">
        <v>1</v>
      </c>
      <c r="K80" s="101" t="s">
        <v>25</v>
      </c>
      <c r="L80" s="102">
        <v>1</v>
      </c>
      <c r="M80" s="103">
        <v>20</v>
      </c>
      <c r="N80" s="104">
        <f t="shared" si="67"/>
        <v>2039</v>
      </c>
      <c r="O80" s="105">
        <f t="shared" ref="O80:O81" si="73">SUM(J80*L80)</f>
        <v>1</v>
      </c>
      <c r="P80" s="117"/>
      <c r="Q80" s="106">
        <f t="shared" si="68"/>
        <v>0</v>
      </c>
      <c r="R80" s="107">
        <f t="shared" si="68"/>
        <v>0</v>
      </c>
      <c r="S80" s="107">
        <f t="shared" si="68"/>
        <v>0</v>
      </c>
      <c r="T80" s="107">
        <f t="shared" si="68"/>
        <v>0</v>
      </c>
      <c r="U80" s="107">
        <f t="shared" si="68"/>
        <v>0</v>
      </c>
      <c r="V80" s="107">
        <f t="shared" si="68"/>
        <v>0</v>
      </c>
      <c r="W80" s="107">
        <f t="shared" si="68"/>
        <v>0</v>
      </c>
      <c r="X80" s="107">
        <f t="shared" si="68"/>
        <v>0</v>
      </c>
      <c r="Y80" s="107">
        <f t="shared" si="68"/>
        <v>0</v>
      </c>
      <c r="Z80" s="107">
        <f t="shared" si="68"/>
        <v>0</v>
      </c>
      <c r="AA80" s="107">
        <f t="shared" si="69"/>
        <v>0</v>
      </c>
      <c r="AB80" s="107">
        <f t="shared" si="69"/>
        <v>0</v>
      </c>
      <c r="AC80" s="107">
        <f t="shared" si="69"/>
        <v>0</v>
      </c>
      <c r="AD80" s="107">
        <f t="shared" si="69"/>
        <v>0</v>
      </c>
      <c r="AE80" s="107">
        <f t="shared" si="69"/>
        <v>0</v>
      </c>
      <c r="AF80" s="107">
        <f t="shared" si="69"/>
        <v>0</v>
      </c>
      <c r="AG80" s="107">
        <f t="shared" si="69"/>
        <v>0</v>
      </c>
      <c r="AH80" s="107">
        <f t="shared" si="69"/>
        <v>0</v>
      </c>
      <c r="AI80" s="107">
        <f t="shared" si="69"/>
        <v>0</v>
      </c>
      <c r="AJ80" s="107">
        <f t="shared" si="69"/>
        <v>1</v>
      </c>
      <c r="AK80" s="107">
        <f t="shared" si="70"/>
        <v>0</v>
      </c>
      <c r="AL80" s="107">
        <f t="shared" si="70"/>
        <v>0</v>
      </c>
      <c r="AM80" s="107">
        <f t="shared" si="70"/>
        <v>0</v>
      </c>
      <c r="AN80" s="107">
        <f t="shared" si="70"/>
        <v>0</v>
      </c>
      <c r="AO80" s="107">
        <f t="shared" si="70"/>
        <v>0</v>
      </c>
      <c r="AP80" s="107">
        <f t="shared" si="70"/>
        <v>0</v>
      </c>
      <c r="AQ80" s="107">
        <f t="shared" si="70"/>
        <v>0</v>
      </c>
      <c r="AR80" s="107">
        <f t="shared" si="70"/>
        <v>0</v>
      </c>
      <c r="AS80" s="107">
        <f t="shared" si="70"/>
        <v>0</v>
      </c>
      <c r="AT80" s="107">
        <f t="shared" si="70"/>
        <v>0</v>
      </c>
      <c r="AU80" s="107">
        <f t="shared" si="71"/>
        <v>0</v>
      </c>
      <c r="AV80" s="107">
        <f t="shared" si="71"/>
        <v>0</v>
      </c>
      <c r="AW80" s="107">
        <f t="shared" si="71"/>
        <v>0</v>
      </c>
      <c r="AX80" s="107">
        <f t="shared" si="71"/>
        <v>0</v>
      </c>
      <c r="AY80" s="107">
        <f t="shared" si="71"/>
        <v>0</v>
      </c>
      <c r="AZ80" s="107">
        <f t="shared" si="71"/>
        <v>0</v>
      </c>
      <c r="BA80" s="107">
        <f t="shared" si="71"/>
        <v>0</v>
      </c>
      <c r="BB80" s="107">
        <f t="shared" si="71"/>
        <v>0</v>
      </c>
      <c r="BC80" s="107">
        <f t="shared" si="71"/>
        <v>0</v>
      </c>
      <c r="BD80" s="107">
        <f t="shared" si="71"/>
        <v>1</v>
      </c>
      <c r="BE80" s="107">
        <f t="shared" si="72"/>
        <v>0</v>
      </c>
      <c r="BF80" s="107">
        <f t="shared" si="72"/>
        <v>0</v>
      </c>
      <c r="BG80" s="107">
        <f t="shared" si="72"/>
        <v>0</v>
      </c>
      <c r="BH80" s="107">
        <f t="shared" si="72"/>
        <v>0</v>
      </c>
      <c r="BI80" s="107">
        <f t="shared" si="72"/>
        <v>0</v>
      </c>
      <c r="BJ80" s="107">
        <f t="shared" si="72"/>
        <v>0</v>
      </c>
      <c r="BK80" s="107">
        <f t="shared" si="72"/>
        <v>0</v>
      </c>
      <c r="BL80" s="107">
        <f t="shared" si="72"/>
        <v>0</v>
      </c>
      <c r="BM80" s="108">
        <f t="shared" si="72"/>
        <v>0</v>
      </c>
    </row>
    <row r="81" spans="1:65">
      <c r="A81" s="13">
        <v>600</v>
      </c>
      <c r="B81" s="13" t="s">
        <v>80</v>
      </c>
      <c r="C81" s="100" t="s">
        <v>90</v>
      </c>
      <c r="D81" s="101" t="s">
        <v>87</v>
      </c>
      <c r="E81" s="101" t="s">
        <v>92</v>
      </c>
      <c r="F81" s="101" t="s">
        <v>261</v>
      </c>
      <c r="G81" s="101"/>
      <c r="H81" s="101"/>
      <c r="I81" s="101" t="s">
        <v>10</v>
      </c>
      <c r="J81" s="101">
        <v>1</v>
      </c>
      <c r="K81" s="101" t="s">
        <v>25</v>
      </c>
      <c r="L81" s="102">
        <v>1</v>
      </c>
      <c r="M81" s="103">
        <v>20</v>
      </c>
      <c r="N81" s="104">
        <f t="shared" si="67"/>
        <v>2039</v>
      </c>
      <c r="O81" s="105">
        <f t="shared" si="73"/>
        <v>1</v>
      </c>
      <c r="P81" s="117"/>
      <c r="Q81" s="106">
        <f t="shared" si="68"/>
        <v>0</v>
      </c>
      <c r="R81" s="107">
        <f t="shared" si="68"/>
        <v>0</v>
      </c>
      <c r="S81" s="107">
        <f t="shared" si="68"/>
        <v>0</v>
      </c>
      <c r="T81" s="107">
        <f t="shared" si="68"/>
        <v>0</v>
      </c>
      <c r="U81" s="107">
        <f t="shared" si="68"/>
        <v>0</v>
      </c>
      <c r="V81" s="107">
        <f t="shared" si="68"/>
        <v>0</v>
      </c>
      <c r="W81" s="107">
        <f t="shared" si="68"/>
        <v>0</v>
      </c>
      <c r="X81" s="107">
        <f t="shared" si="68"/>
        <v>0</v>
      </c>
      <c r="Y81" s="107">
        <f t="shared" si="68"/>
        <v>0</v>
      </c>
      <c r="Z81" s="107">
        <f t="shared" si="68"/>
        <v>0</v>
      </c>
      <c r="AA81" s="107">
        <f t="shared" si="69"/>
        <v>0</v>
      </c>
      <c r="AB81" s="107">
        <f t="shared" si="69"/>
        <v>0</v>
      </c>
      <c r="AC81" s="107">
        <f t="shared" si="69"/>
        <v>0</v>
      </c>
      <c r="AD81" s="107">
        <f t="shared" si="69"/>
        <v>0</v>
      </c>
      <c r="AE81" s="107">
        <f t="shared" si="69"/>
        <v>0</v>
      </c>
      <c r="AF81" s="107">
        <f t="shared" si="69"/>
        <v>0</v>
      </c>
      <c r="AG81" s="107">
        <f t="shared" si="69"/>
        <v>0</v>
      </c>
      <c r="AH81" s="107">
        <f t="shared" si="69"/>
        <v>0</v>
      </c>
      <c r="AI81" s="107">
        <f t="shared" si="69"/>
        <v>0</v>
      </c>
      <c r="AJ81" s="107">
        <f t="shared" si="69"/>
        <v>1</v>
      </c>
      <c r="AK81" s="107">
        <f t="shared" si="70"/>
        <v>0</v>
      </c>
      <c r="AL81" s="107">
        <f t="shared" si="70"/>
        <v>0</v>
      </c>
      <c r="AM81" s="107">
        <f t="shared" si="70"/>
        <v>0</v>
      </c>
      <c r="AN81" s="107">
        <f t="shared" si="70"/>
        <v>0</v>
      </c>
      <c r="AO81" s="107">
        <f t="shared" si="70"/>
        <v>0</v>
      </c>
      <c r="AP81" s="107">
        <f t="shared" si="70"/>
        <v>0</v>
      </c>
      <c r="AQ81" s="107">
        <f t="shared" si="70"/>
        <v>0</v>
      </c>
      <c r="AR81" s="107">
        <f t="shared" si="70"/>
        <v>0</v>
      </c>
      <c r="AS81" s="107">
        <f t="shared" si="70"/>
        <v>0</v>
      </c>
      <c r="AT81" s="107">
        <f t="shared" si="70"/>
        <v>0</v>
      </c>
      <c r="AU81" s="107">
        <f t="shared" si="71"/>
        <v>0</v>
      </c>
      <c r="AV81" s="107">
        <f t="shared" si="71"/>
        <v>0</v>
      </c>
      <c r="AW81" s="107">
        <f t="shared" si="71"/>
        <v>0</v>
      </c>
      <c r="AX81" s="107">
        <f t="shared" si="71"/>
        <v>0</v>
      </c>
      <c r="AY81" s="107">
        <f t="shared" si="71"/>
        <v>0</v>
      </c>
      <c r="AZ81" s="107">
        <f t="shared" si="71"/>
        <v>0</v>
      </c>
      <c r="BA81" s="107">
        <f t="shared" si="71"/>
        <v>0</v>
      </c>
      <c r="BB81" s="107">
        <f t="shared" si="71"/>
        <v>0</v>
      </c>
      <c r="BC81" s="107">
        <f t="shared" si="71"/>
        <v>0</v>
      </c>
      <c r="BD81" s="107">
        <f t="shared" si="71"/>
        <v>1</v>
      </c>
      <c r="BE81" s="107">
        <f t="shared" si="72"/>
        <v>0</v>
      </c>
      <c r="BF81" s="107">
        <f t="shared" si="72"/>
        <v>0</v>
      </c>
      <c r="BG81" s="107">
        <f t="shared" si="72"/>
        <v>0</v>
      </c>
      <c r="BH81" s="107">
        <f t="shared" si="72"/>
        <v>0</v>
      </c>
      <c r="BI81" s="107">
        <f t="shared" si="72"/>
        <v>0</v>
      </c>
      <c r="BJ81" s="107">
        <f t="shared" si="72"/>
        <v>0</v>
      </c>
      <c r="BK81" s="107">
        <f t="shared" si="72"/>
        <v>0</v>
      </c>
      <c r="BL81" s="107">
        <f t="shared" si="72"/>
        <v>0</v>
      </c>
      <c r="BM81" s="108">
        <f t="shared" si="72"/>
        <v>0</v>
      </c>
    </row>
    <row r="82" spans="1:65">
      <c r="A82" s="13">
        <v>600</v>
      </c>
      <c r="B82" s="13" t="s">
        <v>80</v>
      </c>
      <c r="C82" s="100" t="s">
        <v>90</v>
      </c>
      <c r="D82" s="101" t="s">
        <v>87</v>
      </c>
      <c r="E82" s="101" t="s">
        <v>92</v>
      </c>
      <c r="F82" s="101" t="s">
        <v>262</v>
      </c>
      <c r="G82" s="101"/>
      <c r="H82" s="101"/>
      <c r="I82" s="101" t="s">
        <v>10</v>
      </c>
      <c r="J82" s="101">
        <v>1</v>
      </c>
      <c r="K82" s="101" t="s">
        <v>25</v>
      </c>
      <c r="L82" s="102">
        <v>1</v>
      </c>
      <c r="M82" s="103">
        <v>10</v>
      </c>
      <c r="N82" s="104">
        <f t="shared" si="67"/>
        <v>2029</v>
      </c>
      <c r="O82" s="105">
        <f t="shared" ref="O82" si="74">SUM(J82*L82)</f>
        <v>1</v>
      </c>
      <c r="P82" s="117"/>
      <c r="Q82" s="106">
        <f t="shared" si="68"/>
        <v>0</v>
      </c>
      <c r="R82" s="107">
        <f t="shared" si="68"/>
        <v>0</v>
      </c>
      <c r="S82" s="107">
        <f t="shared" si="68"/>
        <v>0</v>
      </c>
      <c r="T82" s="107">
        <f t="shared" si="68"/>
        <v>0</v>
      </c>
      <c r="U82" s="107">
        <f t="shared" si="68"/>
        <v>0</v>
      </c>
      <c r="V82" s="107">
        <f t="shared" si="68"/>
        <v>0</v>
      </c>
      <c r="W82" s="107">
        <f t="shared" si="68"/>
        <v>0</v>
      </c>
      <c r="X82" s="107">
        <f t="shared" si="68"/>
        <v>0</v>
      </c>
      <c r="Y82" s="107">
        <f t="shared" si="68"/>
        <v>0</v>
      </c>
      <c r="Z82" s="107">
        <f t="shared" si="68"/>
        <v>1</v>
      </c>
      <c r="AA82" s="107">
        <f t="shared" si="69"/>
        <v>0</v>
      </c>
      <c r="AB82" s="107">
        <f t="shared" si="69"/>
        <v>0</v>
      </c>
      <c r="AC82" s="107">
        <f t="shared" si="69"/>
        <v>0</v>
      </c>
      <c r="AD82" s="107">
        <f t="shared" si="69"/>
        <v>0</v>
      </c>
      <c r="AE82" s="107">
        <f t="shared" si="69"/>
        <v>0</v>
      </c>
      <c r="AF82" s="107">
        <f t="shared" si="69"/>
        <v>0</v>
      </c>
      <c r="AG82" s="107">
        <f t="shared" si="69"/>
        <v>0</v>
      </c>
      <c r="AH82" s="107">
        <f t="shared" si="69"/>
        <v>0</v>
      </c>
      <c r="AI82" s="107">
        <f t="shared" si="69"/>
        <v>0</v>
      </c>
      <c r="AJ82" s="107">
        <f t="shared" si="69"/>
        <v>1</v>
      </c>
      <c r="AK82" s="107">
        <f t="shared" si="70"/>
        <v>0</v>
      </c>
      <c r="AL82" s="107">
        <f t="shared" si="70"/>
        <v>0</v>
      </c>
      <c r="AM82" s="107">
        <f t="shared" si="70"/>
        <v>0</v>
      </c>
      <c r="AN82" s="107">
        <f t="shared" si="70"/>
        <v>0</v>
      </c>
      <c r="AO82" s="107">
        <f t="shared" si="70"/>
        <v>0</v>
      </c>
      <c r="AP82" s="107">
        <f t="shared" si="70"/>
        <v>0</v>
      </c>
      <c r="AQ82" s="107">
        <f t="shared" si="70"/>
        <v>0</v>
      </c>
      <c r="AR82" s="107">
        <f t="shared" si="70"/>
        <v>0</v>
      </c>
      <c r="AS82" s="107">
        <f t="shared" si="70"/>
        <v>0</v>
      </c>
      <c r="AT82" s="107">
        <f t="shared" si="70"/>
        <v>1</v>
      </c>
      <c r="AU82" s="107">
        <f t="shared" si="71"/>
        <v>0</v>
      </c>
      <c r="AV82" s="107">
        <f t="shared" si="71"/>
        <v>0</v>
      </c>
      <c r="AW82" s="107">
        <f t="shared" si="71"/>
        <v>0</v>
      </c>
      <c r="AX82" s="107">
        <f t="shared" si="71"/>
        <v>0</v>
      </c>
      <c r="AY82" s="107">
        <f t="shared" si="71"/>
        <v>0</v>
      </c>
      <c r="AZ82" s="107">
        <f t="shared" si="71"/>
        <v>0</v>
      </c>
      <c r="BA82" s="107">
        <f t="shared" si="71"/>
        <v>0</v>
      </c>
      <c r="BB82" s="107">
        <f t="shared" si="71"/>
        <v>0</v>
      </c>
      <c r="BC82" s="107">
        <f t="shared" si="71"/>
        <v>0</v>
      </c>
      <c r="BD82" s="107">
        <f t="shared" si="71"/>
        <v>1</v>
      </c>
      <c r="BE82" s="107">
        <f t="shared" si="72"/>
        <v>0</v>
      </c>
      <c r="BF82" s="107">
        <f t="shared" si="72"/>
        <v>0</v>
      </c>
      <c r="BG82" s="107">
        <f t="shared" si="72"/>
        <v>0</v>
      </c>
      <c r="BH82" s="107">
        <f t="shared" si="72"/>
        <v>0</v>
      </c>
      <c r="BI82" s="107">
        <f t="shared" si="72"/>
        <v>0</v>
      </c>
      <c r="BJ82" s="107">
        <f t="shared" si="72"/>
        <v>0</v>
      </c>
      <c r="BK82" s="107">
        <f t="shared" si="72"/>
        <v>0</v>
      </c>
      <c r="BL82" s="107">
        <f t="shared" si="72"/>
        <v>0</v>
      </c>
      <c r="BM82" s="108">
        <f t="shared" si="72"/>
        <v>0</v>
      </c>
    </row>
    <row r="83" spans="1:65">
      <c r="A83" s="13">
        <v>600</v>
      </c>
      <c r="B83" s="13" t="s">
        <v>80</v>
      </c>
      <c r="C83" s="100" t="s">
        <v>81</v>
      </c>
      <c r="D83" s="101" t="s">
        <v>87</v>
      </c>
      <c r="E83" s="101" t="s">
        <v>255</v>
      </c>
      <c r="F83" s="7" t="s">
        <v>280</v>
      </c>
      <c r="G83" s="101"/>
      <c r="H83" s="101"/>
      <c r="I83" s="101" t="s">
        <v>10</v>
      </c>
      <c r="J83" s="101">
        <v>1</v>
      </c>
      <c r="K83" s="101" t="s">
        <v>25</v>
      </c>
      <c r="L83" s="102">
        <v>1</v>
      </c>
      <c r="M83" s="103">
        <v>1</v>
      </c>
      <c r="N83" s="104">
        <f t="shared" si="67"/>
        <v>2020</v>
      </c>
      <c r="O83" s="105">
        <f t="shared" ref="O83:O84" si="75">SUM(J83*L83)</f>
        <v>1</v>
      </c>
      <c r="P83" s="117"/>
      <c r="Q83" s="106"/>
      <c r="R83" s="107"/>
      <c r="S83" s="107"/>
      <c r="T83" s="107">
        <f>IFERROR(IF(MOD(T$16-$E$4,$M83)=0,$O83*(1+$E$11)^((T$16-$E$4)/$M83),0),"0")</f>
        <v>1</v>
      </c>
      <c r="U83" s="107">
        <f>IFERROR(IF(MOD(U$16-$E$4,$M83)=0,$O83*(1+$E$11)^((U$16-$E$4)/$M83),0),"0")</f>
        <v>1</v>
      </c>
      <c r="V83" s="107">
        <f>IFERROR(IF(MOD(V$16-$E$4,$M83)=0,$O83*(1+$E$11)^((V$16-$E$4)/$M83),0),"0")</f>
        <v>1</v>
      </c>
      <c r="W83" s="107">
        <f>IFERROR(IF(MOD(W$16-$E$4,$M83)=0,$O83*(1+$E$11)^((W$16-$E$4)/$M83),0),"0")</f>
        <v>1</v>
      </c>
      <c r="X83" s="107">
        <f>IFERROR(IF(MOD(X$16-$E$4,$M83)=0,$O83*(1+$E$11)^((X$16-$E$4)/$M83),0),"0")</f>
        <v>1</v>
      </c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8"/>
    </row>
    <row r="84" spans="1:65" ht="13.5" thickBot="1">
      <c r="A84" s="13">
        <v>600</v>
      </c>
      <c r="B84" s="13" t="s">
        <v>80</v>
      </c>
      <c r="C84" s="100" t="s">
        <v>81</v>
      </c>
      <c r="D84" s="101" t="s">
        <v>87</v>
      </c>
      <c r="E84" s="101" t="s">
        <v>255</v>
      </c>
      <c r="F84" s="7" t="s">
        <v>281</v>
      </c>
      <c r="G84" s="101"/>
      <c r="H84" s="101"/>
      <c r="I84" s="101" t="s">
        <v>10</v>
      </c>
      <c r="J84" s="101">
        <v>1</v>
      </c>
      <c r="K84" s="101" t="s">
        <v>25</v>
      </c>
      <c r="L84" s="102">
        <v>1</v>
      </c>
      <c r="M84" s="103">
        <v>1</v>
      </c>
      <c r="N84" s="104">
        <f t="shared" si="67"/>
        <v>2020</v>
      </c>
      <c r="O84" s="105">
        <f t="shared" si="75"/>
        <v>1</v>
      </c>
      <c r="P84" s="117"/>
      <c r="Q84" s="106"/>
      <c r="R84" s="107"/>
      <c r="S84" s="107"/>
      <c r="T84" s="107"/>
      <c r="U84" s="107"/>
      <c r="V84" s="107"/>
      <c r="W84" s="107"/>
      <c r="X84" s="107"/>
      <c r="Y84" s="107">
        <f>IFERROR(IF(MOD(Y$16-$E$4,$M84)=0,$O84*(1+$E$11)^((Y$16-$E$4)/$M84),0),"0")</f>
        <v>1</v>
      </c>
      <c r="Z84" s="107">
        <f>IFERROR(IF(MOD(Z$16-$E$4,$M84)=0,$O84*(1+$E$11)^((Z$16-$E$4)/$M84),0),"0")</f>
        <v>1</v>
      </c>
      <c r="AA84" s="107">
        <f>IFERROR(IF(MOD(AA$16-$E$4,$M84)=0,$O84*(1+$E$11)^((AA$16-$E$4)/$M84),0),"0")</f>
        <v>1</v>
      </c>
      <c r="AB84" s="107">
        <f>IFERROR(IF(MOD(AB$16-$E$4,$M84)=0,$O84*(1+$E$11)^((AB$16-$E$4)/$M84),0),"0")</f>
        <v>1</v>
      </c>
      <c r="AC84" s="107">
        <f>IFERROR(IF(MOD(AC$16-$E$4,$M84)=0,$O84*(1+$E$11)^((AC$16-$E$4)/$M84),0),"0")</f>
        <v>1</v>
      </c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8"/>
    </row>
    <row r="85" spans="1:65" ht="13.5" thickBot="1">
      <c r="A85" s="13">
        <v>600</v>
      </c>
      <c r="B85" s="13" t="s">
        <v>80</v>
      </c>
      <c r="C85" s="33" t="s">
        <v>21</v>
      </c>
      <c r="D85" s="34" t="s">
        <v>22</v>
      </c>
      <c r="E85" s="34"/>
      <c r="F85" s="34"/>
      <c r="G85" s="34"/>
      <c r="H85" s="34"/>
      <c r="I85" s="34"/>
      <c r="J85" s="34"/>
      <c r="K85" s="34"/>
      <c r="L85" s="34"/>
      <c r="M85" s="37"/>
      <c r="N85" s="37"/>
      <c r="O85" s="93"/>
      <c r="P85" s="37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94"/>
    </row>
    <row r="86" spans="1:65" ht="13.5" thickBot="1">
      <c r="A86" s="13">
        <v>600</v>
      </c>
      <c r="B86" s="13" t="s">
        <v>80</v>
      </c>
      <c r="C86" s="124" t="s">
        <v>93</v>
      </c>
      <c r="D86" s="125" t="s">
        <v>94</v>
      </c>
      <c r="E86" s="125" t="s">
        <v>95</v>
      </c>
      <c r="F86" s="125" t="s">
        <v>96</v>
      </c>
      <c r="G86" s="125"/>
      <c r="H86" s="125"/>
      <c r="I86" s="125" t="s">
        <v>10</v>
      </c>
      <c r="J86" s="125">
        <v>1</v>
      </c>
      <c r="K86" s="125" t="s">
        <v>25</v>
      </c>
      <c r="L86" s="126">
        <v>1</v>
      </c>
      <c r="M86" s="127">
        <v>5</v>
      </c>
      <c r="N86" s="128">
        <f>SUM($E$4+M86)</f>
        <v>2024</v>
      </c>
      <c r="O86" s="129">
        <f t="shared" ref="O86" si="76">SUM(J86*L86)</f>
        <v>1</v>
      </c>
      <c r="P86" s="130"/>
      <c r="Q86" s="131">
        <f t="shared" ref="Q86:AV86" si="77">IFERROR(IF(MOD(Q$16-$E$4,$M86)=0,$O86*(1+$E$11)^((Q$16-$E$4)/$M86),0),"0")</f>
        <v>0</v>
      </c>
      <c r="R86" s="132">
        <f t="shared" si="77"/>
        <v>0</v>
      </c>
      <c r="S86" s="132">
        <f t="shared" si="77"/>
        <v>0</v>
      </c>
      <c r="T86" s="132">
        <f t="shared" si="77"/>
        <v>0</v>
      </c>
      <c r="U86" s="132">
        <f t="shared" si="77"/>
        <v>1</v>
      </c>
      <c r="V86" s="132">
        <f t="shared" si="77"/>
        <v>0</v>
      </c>
      <c r="W86" s="132">
        <f t="shared" si="77"/>
        <v>0</v>
      </c>
      <c r="X86" s="132">
        <f t="shared" si="77"/>
        <v>0</v>
      </c>
      <c r="Y86" s="132">
        <f t="shared" si="77"/>
        <v>0</v>
      </c>
      <c r="Z86" s="132">
        <f t="shared" si="77"/>
        <v>1</v>
      </c>
      <c r="AA86" s="132">
        <f t="shared" si="77"/>
        <v>0</v>
      </c>
      <c r="AB86" s="132">
        <f t="shared" si="77"/>
        <v>0</v>
      </c>
      <c r="AC86" s="132">
        <f t="shared" si="77"/>
        <v>0</v>
      </c>
      <c r="AD86" s="132">
        <f t="shared" si="77"/>
        <v>0</v>
      </c>
      <c r="AE86" s="132">
        <f t="shared" si="77"/>
        <v>1</v>
      </c>
      <c r="AF86" s="132">
        <f t="shared" si="77"/>
        <v>0</v>
      </c>
      <c r="AG86" s="132">
        <f t="shared" si="77"/>
        <v>0</v>
      </c>
      <c r="AH86" s="132">
        <f t="shared" si="77"/>
        <v>0</v>
      </c>
      <c r="AI86" s="132">
        <f t="shared" si="77"/>
        <v>0</v>
      </c>
      <c r="AJ86" s="132">
        <f t="shared" si="77"/>
        <v>1</v>
      </c>
      <c r="AK86" s="132">
        <f t="shared" si="77"/>
        <v>0</v>
      </c>
      <c r="AL86" s="132">
        <f t="shared" si="77"/>
        <v>0</v>
      </c>
      <c r="AM86" s="132">
        <f t="shared" si="77"/>
        <v>0</v>
      </c>
      <c r="AN86" s="132">
        <f t="shared" si="77"/>
        <v>0</v>
      </c>
      <c r="AO86" s="132">
        <f t="shared" si="77"/>
        <v>1</v>
      </c>
      <c r="AP86" s="132">
        <f t="shared" si="77"/>
        <v>0</v>
      </c>
      <c r="AQ86" s="132">
        <f t="shared" si="77"/>
        <v>0</v>
      </c>
      <c r="AR86" s="132">
        <f t="shared" si="77"/>
        <v>0</v>
      </c>
      <c r="AS86" s="132">
        <f t="shared" si="77"/>
        <v>0</v>
      </c>
      <c r="AT86" s="132">
        <f t="shared" si="77"/>
        <v>1</v>
      </c>
      <c r="AU86" s="132">
        <f t="shared" si="77"/>
        <v>0</v>
      </c>
      <c r="AV86" s="132">
        <f t="shared" si="77"/>
        <v>0</v>
      </c>
      <c r="AW86" s="132">
        <f t="shared" ref="AW86:BM86" si="78">IFERROR(IF(MOD(AW$16-$E$4,$M86)=0,$O86*(1+$E$11)^((AW$16-$E$4)/$M86),0),"0")</f>
        <v>0</v>
      </c>
      <c r="AX86" s="132">
        <f t="shared" si="78"/>
        <v>0</v>
      </c>
      <c r="AY86" s="132">
        <f t="shared" si="78"/>
        <v>1</v>
      </c>
      <c r="AZ86" s="132">
        <f t="shared" si="78"/>
        <v>0</v>
      </c>
      <c r="BA86" s="132">
        <f t="shared" si="78"/>
        <v>0</v>
      </c>
      <c r="BB86" s="132">
        <f t="shared" si="78"/>
        <v>0</v>
      </c>
      <c r="BC86" s="132">
        <f t="shared" si="78"/>
        <v>0</v>
      </c>
      <c r="BD86" s="132">
        <f t="shared" si="78"/>
        <v>1</v>
      </c>
      <c r="BE86" s="132">
        <f t="shared" si="78"/>
        <v>0</v>
      </c>
      <c r="BF86" s="132">
        <f t="shared" si="78"/>
        <v>0</v>
      </c>
      <c r="BG86" s="132">
        <f t="shared" si="78"/>
        <v>0</v>
      </c>
      <c r="BH86" s="132">
        <f t="shared" si="78"/>
        <v>0</v>
      </c>
      <c r="BI86" s="132">
        <f t="shared" si="78"/>
        <v>1</v>
      </c>
      <c r="BJ86" s="132">
        <f t="shared" si="78"/>
        <v>0</v>
      </c>
      <c r="BK86" s="132">
        <f t="shared" si="78"/>
        <v>0</v>
      </c>
      <c r="BL86" s="132">
        <f t="shared" si="78"/>
        <v>0</v>
      </c>
      <c r="BM86" s="133">
        <f t="shared" si="78"/>
        <v>0</v>
      </c>
    </row>
    <row r="87" spans="1:65" s="14" customFormat="1" ht="21.75" thickBot="1">
      <c r="A87" s="13">
        <v>800</v>
      </c>
      <c r="B87" s="13" t="s">
        <v>97</v>
      </c>
      <c r="C87" s="118">
        <v>800</v>
      </c>
      <c r="D87" s="119" t="s">
        <v>97</v>
      </c>
      <c r="E87" s="120"/>
      <c r="F87" s="120"/>
      <c r="G87" s="120"/>
      <c r="H87" s="120"/>
      <c r="I87" s="120"/>
      <c r="J87" s="121"/>
      <c r="K87" s="121"/>
      <c r="L87" s="122"/>
      <c r="M87" s="121"/>
      <c r="N87" s="121"/>
      <c r="O87" s="122"/>
      <c r="P87" s="121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3"/>
    </row>
    <row r="88" spans="1:65" ht="13.5" thickBot="1">
      <c r="A88" s="13">
        <v>800</v>
      </c>
      <c r="B88" s="13" t="s">
        <v>97</v>
      </c>
      <c r="C88" s="33" t="s">
        <v>14</v>
      </c>
      <c r="D88" s="34" t="s">
        <v>15</v>
      </c>
      <c r="E88" s="34"/>
      <c r="F88" s="34"/>
      <c r="G88" s="34"/>
      <c r="H88" s="34"/>
      <c r="I88" s="34"/>
      <c r="J88" s="34"/>
      <c r="K88" s="34"/>
      <c r="L88" s="34"/>
      <c r="M88" s="37"/>
      <c r="N88" s="37"/>
      <c r="O88" s="93"/>
      <c r="P88" s="37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94"/>
    </row>
    <row r="89" spans="1:65" ht="13.5" thickBot="1">
      <c r="A89" s="13">
        <v>800</v>
      </c>
      <c r="B89" s="13" t="s">
        <v>97</v>
      </c>
      <c r="C89" s="124">
        <v>80328510</v>
      </c>
      <c r="D89" s="125" t="s">
        <v>98</v>
      </c>
      <c r="E89" s="125" t="s">
        <v>99</v>
      </c>
      <c r="F89" s="125" t="s">
        <v>100</v>
      </c>
      <c r="G89" s="125"/>
      <c r="H89" s="125"/>
      <c r="I89" s="125" t="s">
        <v>10</v>
      </c>
      <c r="J89" s="125">
        <v>1</v>
      </c>
      <c r="K89" s="125" t="s">
        <v>25</v>
      </c>
      <c r="L89" s="126">
        <v>1</v>
      </c>
      <c r="M89" s="127">
        <v>35</v>
      </c>
      <c r="N89" s="128">
        <f t="shared" ref="N89:N103" si="79">SUM($E$4+M89)</f>
        <v>2054</v>
      </c>
      <c r="O89" s="129">
        <f t="shared" ref="O89:O103" si="80">SUM(J89*L89)</f>
        <v>1</v>
      </c>
      <c r="P89" s="130"/>
      <c r="Q89" s="131">
        <f t="shared" ref="Q89:AV89" si="81">IFERROR(IF(MOD(Q$16-$E$4,$M89)=0,$O89*(1+$E$11)^((Q$16-$E$4)/$M89),0),"0")</f>
        <v>0</v>
      </c>
      <c r="R89" s="132">
        <f t="shared" si="81"/>
        <v>0</v>
      </c>
      <c r="S89" s="132">
        <f t="shared" si="81"/>
        <v>0</v>
      </c>
      <c r="T89" s="132">
        <f t="shared" si="81"/>
        <v>0</v>
      </c>
      <c r="U89" s="132">
        <f t="shared" si="81"/>
        <v>0</v>
      </c>
      <c r="V89" s="132">
        <f t="shared" si="81"/>
        <v>0</v>
      </c>
      <c r="W89" s="132">
        <f t="shared" si="81"/>
        <v>0</v>
      </c>
      <c r="X89" s="132">
        <f t="shared" si="81"/>
        <v>0</v>
      </c>
      <c r="Y89" s="132">
        <f t="shared" si="81"/>
        <v>0</v>
      </c>
      <c r="Z89" s="132">
        <f t="shared" si="81"/>
        <v>0</v>
      </c>
      <c r="AA89" s="132">
        <f t="shared" si="81"/>
        <v>0</v>
      </c>
      <c r="AB89" s="132">
        <f t="shared" si="81"/>
        <v>0</v>
      </c>
      <c r="AC89" s="132">
        <f t="shared" si="81"/>
        <v>0</v>
      </c>
      <c r="AD89" s="132">
        <f t="shared" si="81"/>
        <v>0</v>
      </c>
      <c r="AE89" s="132">
        <f t="shared" si="81"/>
        <v>0</v>
      </c>
      <c r="AF89" s="132">
        <f t="shared" si="81"/>
        <v>0</v>
      </c>
      <c r="AG89" s="132">
        <f t="shared" si="81"/>
        <v>0</v>
      </c>
      <c r="AH89" s="132">
        <f t="shared" si="81"/>
        <v>0</v>
      </c>
      <c r="AI89" s="132">
        <f t="shared" si="81"/>
        <v>0</v>
      </c>
      <c r="AJ89" s="132">
        <f t="shared" si="81"/>
        <v>0</v>
      </c>
      <c r="AK89" s="132">
        <f t="shared" si="81"/>
        <v>0</v>
      </c>
      <c r="AL89" s="132">
        <f t="shared" si="81"/>
        <v>0</v>
      </c>
      <c r="AM89" s="132">
        <f t="shared" si="81"/>
        <v>0</v>
      </c>
      <c r="AN89" s="132">
        <f t="shared" si="81"/>
        <v>0</v>
      </c>
      <c r="AO89" s="132">
        <f t="shared" si="81"/>
        <v>0</v>
      </c>
      <c r="AP89" s="132">
        <f t="shared" si="81"/>
        <v>0</v>
      </c>
      <c r="AQ89" s="132">
        <f t="shared" si="81"/>
        <v>0</v>
      </c>
      <c r="AR89" s="132">
        <f t="shared" si="81"/>
        <v>0</v>
      </c>
      <c r="AS89" s="132">
        <f t="shared" si="81"/>
        <v>0</v>
      </c>
      <c r="AT89" s="132">
        <f t="shared" si="81"/>
        <v>0</v>
      </c>
      <c r="AU89" s="132">
        <f t="shared" si="81"/>
        <v>0</v>
      </c>
      <c r="AV89" s="132">
        <f t="shared" si="81"/>
        <v>0</v>
      </c>
      <c r="AW89" s="132">
        <f t="shared" ref="AW89:BM89" si="82">IFERROR(IF(MOD(AW$16-$E$4,$M89)=0,$O89*(1+$E$11)^((AW$16-$E$4)/$M89),0),"0")</f>
        <v>0</v>
      </c>
      <c r="AX89" s="132">
        <f t="shared" si="82"/>
        <v>0</v>
      </c>
      <c r="AY89" s="132">
        <f t="shared" si="82"/>
        <v>1</v>
      </c>
      <c r="AZ89" s="132">
        <f t="shared" si="82"/>
        <v>0</v>
      </c>
      <c r="BA89" s="132">
        <f t="shared" si="82"/>
        <v>0</v>
      </c>
      <c r="BB89" s="132">
        <f t="shared" si="82"/>
        <v>0</v>
      </c>
      <c r="BC89" s="132">
        <f t="shared" si="82"/>
        <v>0</v>
      </c>
      <c r="BD89" s="132">
        <f t="shared" si="82"/>
        <v>0</v>
      </c>
      <c r="BE89" s="132">
        <f t="shared" si="82"/>
        <v>0</v>
      </c>
      <c r="BF89" s="132">
        <f t="shared" si="82"/>
        <v>0</v>
      </c>
      <c r="BG89" s="132">
        <f t="shared" si="82"/>
        <v>0</v>
      </c>
      <c r="BH89" s="132">
        <f t="shared" si="82"/>
        <v>0</v>
      </c>
      <c r="BI89" s="132">
        <f t="shared" si="82"/>
        <v>0</v>
      </c>
      <c r="BJ89" s="132">
        <f t="shared" si="82"/>
        <v>0</v>
      </c>
      <c r="BK89" s="132">
        <f t="shared" si="82"/>
        <v>0</v>
      </c>
      <c r="BL89" s="132">
        <f t="shared" si="82"/>
        <v>0</v>
      </c>
      <c r="BM89" s="133">
        <f t="shared" si="82"/>
        <v>0</v>
      </c>
    </row>
    <row r="90" spans="1:65" ht="13.5" thickBot="1">
      <c r="A90" s="13">
        <v>800</v>
      </c>
      <c r="B90" s="13" t="s">
        <v>97</v>
      </c>
      <c r="C90" s="33" t="s">
        <v>16</v>
      </c>
      <c r="D90" s="34" t="s">
        <v>17</v>
      </c>
      <c r="E90" s="34"/>
      <c r="F90" s="34"/>
      <c r="G90" s="34"/>
      <c r="H90" s="34"/>
      <c r="I90" s="34"/>
      <c r="J90" s="34"/>
      <c r="K90" s="34"/>
      <c r="L90" s="34"/>
      <c r="M90" s="37"/>
      <c r="N90" s="37"/>
      <c r="O90" s="93"/>
      <c r="P90" s="37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94"/>
    </row>
    <row r="91" spans="1:65" ht="13.5" thickBot="1">
      <c r="A91" s="13">
        <v>800</v>
      </c>
      <c r="B91" s="13" t="s">
        <v>97</v>
      </c>
      <c r="C91" s="61">
        <v>80471010</v>
      </c>
      <c r="D91" s="62" t="s">
        <v>101</v>
      </c>
      <c r="E91" s="62" t="s">
        <v>102</v>
      </c>
      <c r="F91" s="62" t="s">
        <v>18</v>
      </c>
      <c r="G91" s="62"/>
      <c r="H91" s="62" t="s">
        <v>298</v>
      </c>
      <c r="I91" s="62" t="s">
        <v>10</v>
      </c>
      <c r="J91" s="62">
        <v>1</v>
      </c>
      <c r="K91" s="62" t="s">
        <v>25</v>
      </c>
      <c r="L91" s="63">
        <v>1</v>
      </c>
      <c r="M91" s="64">
        <v>21</v>
      </c>
      <c r="N91" s="95">
        <f t="shared" si="79"/>
        <v>2040</v>
      </c>
      <c r="O91" s="75">
        <f t="shared" si="80"/>
        <v>1</v>
      </c>
      <c r="P91" s="96"/>
      <c r="Q91" s="97">
        <f t="shared" ref="Q91:AV91" si="83">IFERROR(IF(MOD(Q$16-$E$4,$M91)=0,$O91*(1+$E$11)^((Q$16-$E$4)/$M91),0),"0")</f>
        <v>0</v>
      </c>
      <c r="R91" s="98">
        <f t="shared" si="83"/>
        <v>0</v>
      </c>
      <c r="S91" s="98">
        <f t="shared" si="83"/>
        <v>0</v>
      </c>
      <c r="T91" s="98">
        <f t="shared" si="83"/>
        <v>0</v>
      </c>
      <c r="U91" s="98">
        <f t="shared" si="83"/>
        <v>0</v>
      </c>
      <c r="V91" s="98">
        <f t="shared" si="83"/>
        <v>0</v>
      </c>
      <c r="W91" s="98">
        <f t="shared" si="83"/>
        <v>0</v>
      </c>
      <c r="X91" s="98">
        <f t="shared" si="83"/>
        <v>0</v>
      </c>
      <c r="Y91" s="98">
        <f t="shared" si="83"/>
        <v>0</v>
      </c>
      <c r="Z91" s="98">
        <f t="shared" si="83"/>
        <v>0</v>
      </c>
      <c r="AA91" s="98">
        <f t="shared" si="83"/>
        <v>0</v>
      </c>
      <c r="AB91" s="98">
        <f t="shared" si="83"/>
        <v>0</v>
      </c>
      <c r="AC91" s="98">
        <f t="shared" si="83"/>
        <v>0</v>
      </c>
      <c r="AD91" s="98">
        <f t="shared" si="83"/>
        <v>0</v>
      </c>
      <c r="AE91" s="98">
        <f t="shared" si="83"/>
        <v>0</v>
      </c>
      <c r="AF91" s="98">
        <f t="shared" si="83"/>
        <v>0</v>
      </c>
      <c r="AG91" s="98">
        <f t="shared" si="83"/>
        <v>0</v>
      </c>
      <c r="AH91" s="98">
        <f t="shared" si="83"/>
        <v>0</v>
      </c>
      <c r="AI91" s="98">
        <f t="shared" si="83"/>
        <v>0</v>
      </c>
      <c r="AJ91" s="98">
        <f t="shared" si="83"/>
        <v>0</v>
      </c>
      <c r="AK91" s="98">
        <f t="shared" si="83"/>
        <v>1</v>
      </c>
      <c r="AL91" s="98">
        <f t="shared" si="83"/>
        <v>0</v>
      </c>
      <c r="AM91" s="98">
        <f t="shared" si="83"/>
        <v>0</v>
      </c>
      <c r="AN91" s="98">
        <f t="shared" si="83"/>
        <v>0</v>
      </c>
      <c r="AO91" s="98">
        <f t="shared" si="83"/>
        <v>0</v>
      </c>
      <c r="AP91" s="98">
        <f t="shared" si="83"/>
        <v>0</v>
      </c>
      <c r="AQ91" s="98">
        <f t="shared" si="83"/>
        <v>0</v>
      </c>
      <c r="AR91" s="98">
        <f t="shared" si="83"/>
        <v>0</v>
      </c>
      <c r="AS91" s="98">
        <f t="shared" si="83"/>
        <v>0</v>
      </c>
      <c r="AT91" s="98">
        <f t="shared" si="83"/>
        <v>0</v>
      </c>
      <c r="AU91" s="98">
        <f t="shared" si="83"/>
        <v>0</v>
      </c>
      <c r="AV91" s="98">
        <f t="shared" si="83"/>
        <v>0</v>
      </c>
      <c r="AW91" s="98">
        <f t="shared" ref="AW91:BM91" si="84">IFERROR(IF(MOD(AW$16-$E$4,$M91)=0,$O91*(1+$E$11)^((AW$16-$E$4)/$M91),0),"0")</f>
        <v>0</v>
      </c>
      <c r="AX91" s="98">
        <f t="shared" si="84"/>
        <v>0</v>
      </c>
      <c r="AY91" s="98">
        <f t="shared" si="84"/>
        <v>0</v>
      </c>
      <c r="AZ91" s="98">
        <f t="shared" si="84"/>
        <v>0</v>
      </c>
      <c r="BA91" s="98">
        <f t="shared" si="84"/>
        <v>0</v>
      </c>
      <c r="BB91" s="98">
        <f t="shared" si="84"/>
        <v>0</v>
      </c>
      <c r="BC91" s="98">
        <f t="shared" si="84"/>
        <v>0</v>
      </c>
      <c r="BD91" s="98">
        <f t="shared" si="84"/>
        <v>0</v>
      </c>
      <c r="BE91" s="98">
        <f t="shared" si="84"/>
        <v>0</v>
      </c>
      <c r="BF91" s="98">
        <f t="shared" si="84"/>
        <v>1</v>
      </c>
      <c r="BG91" s="98">
        <f t="shared" si="84"/>
        <v>0</v>
      </c>
      <c r="BH91" s="98">
        <f t="shared" si="84"/>
        <v>0</v>
      </c>
      <c r="BI91" s="98">
        <f t="shared" si="84"/>
        <v>0</v>
      </c>
      <c r="BJ91" s="98">
        <f t="shared" si="84"/>
        <v>0</v>
      </c>
      <c r="BK91" s="98">
        <f t="shared" si="84"/>
        <v>0</v>
      </c>
      <c r="BL91" s="98">
        <f t="shared" si="84"/>
        <v>0</v>
      </c>
      <c r="BM91" s="99">
        <f t="shared" si="84"/>
        <v>0</v>
      </c>
    </row>
    <row r="92" spans="1:65" ht="13.5" thickBot="1">
      <c r="A92" s="13">
        <v>800</v>
      </c>
      <c r="B92" s="13" t="s">
        <v>97</v>
      </c>
      <c r="C92" s="33" t="s">
        <v>19</v>
      </c>
      <c r="D92" s="34" t="s">
        <v>20</v>
      </c>
      <c r="E92" s="34"/>
      <c r="F92" s="34"/>
      <c r="G92" s="34"/>
      <c r="H92" s="34"/>
      <c r="I92" s="34"/>
      <c r="J92" s="34"/>
      <c r="K92" s="34"/>
      <c r="L92" s="34"/>
      <c r="M92" s="37"/>
      <c r="N92" s="37"/>
      <c r="O92" s="93"/>
      <c r="P92" s="37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94"/>
    </row>
    <row r="93" spans="1:65">
      <c r="A93" s="13">
        <v>800</v>
      </c>
      <c r="B93" s="13" t="s">
        <v>97</v>
      </c>
      <c r="C93" s="12">
        <v>80531010</v>
      </c>
      <c r="D93" s="11" t="s">
        <v>238</v>
      </c>
      <c r="E93" s="11" t="s">
        <v>103</v>
      </c>
      <c r="F93" s="11" t="s">
        <v>236</v>
      </c>
      <c r="G93" s="11"/>
      <c r="H93" s="11" t="s">
        <v>298</v>
      </c>
      <c r="I93" s="11" t="s">
        <v>10</v>
      </c>
      <c r="J93" s="11">
        <v>1</v>
      </c>
      <c r="K93" s="11" t="s">
        <v>25</v>
      </c>
      <c r="L93" s="10">
        <v>1</v>
      </c>
      <c r="M93" s="9">
        <v>25</v>
      </c>
      <c r="N93" s="23">
        <f t="shared" si="79"/>
        <v>2044</v>
      </c>
      <c r="O93" s="68">
        <f t="shared" si="80"/>
        <v>1</v>
      </c>
      <c r="P93" s="66"/>
      <c r="Q93" s="44">
        <f t="shared" ref="Q93:Z94" si="85">IFERROR(IF(MOD(Q$16-$E$4,$M93)=0,$O93*(1+$E$11)^((Q$16-$E$4)/$M93),0),"0")</f>
        <v>0</v>
      </c>
      <c r="R93" s="38">
        <f t="shared" si="85"/>
        <v>0</v>
      </c>
      <c r="S93" s="38">
        <f t="shared" si="85"/>
        <v>0</v>
      </c>
      <c r="T93" s="38">
        <f t="shared" si="85"/>
        <v>0</v>
      </c>
      <c r="U93" s="38">
        <f t="shared" si="85"/>
        <v>0</v>
      </c>
      <c r="V93" s="38">
        <f t="shared" si="85"/>
        <v>0</v>
      </c>
      <c r="W93" s="38">
        <f t="shared" si="85"/>
        <v>0</v>
      </c>
      <c r="X93" s="38">
        <f t="shared" si="85"/>
        <v>0</v>
      </c>
      <c r="Y93" s="38">
        <f t="shared" si="85"/>
        <v>0</v>
      </c>
      <c r="Z93" s="38">
        <f t="shared" si="85"/>
        <v>0</v>
      </c>
      <c r="AA93" s="38">
        <f t="shared" ref="AA93:AJ94" si="86">IFERROR(IF(MOD(AA$16-$E$4,$M93)=0,$O93*(1+$E$11)^((AA$16-$E$4)/$M93),0),"0")</f>
        <v>0</v>
      </c>
      <c r="AB93" s="38">
        <f t="shared" si="86"/>
        <v>0</v>
      </c>
      <c r="AC93" s="38">
        <f t="shared" si="86"/>
        <v>0</v>
      </c>
      <c r="AD93" s="38">
        <f t="shared" si="86"/>
        <v>0</v>
      </c>
      <c r="AE93" s="38">
        <f t="shared" si="86"/>
        <v>0</v>
      </c>
      <c r="AF93" s="38">
        <f t="shared" si="86"/>
        <v>0</v>
      </c>
      <c r="AG93" s="38">
        <f t="shared" si="86"/>
        <v>0</v>
      </c>
      <c r="AH93" s="38">
        <f t="shared" si="86"/>
        <v>0</v>
      </c>
      <c r="AI93" s="38">
        <f t="shared" si="86"/>
        <v>0</v>
      </c>
      <c r="AJ93" s="38">
        <f t="shared" si="86"/>
        <v>0</v>
      </c>
      <c r="AK93" s="38">
        <f t="shared" ref="AK93:AT94" si="87">IFERROR(IF(MOD(AK$16-$E$4,$M93)=0,$O93*(1+$E$11)^((AK$16-$E$4)/$M93),0),"0")</f>
        <v>0</v>
      </c>
      <c r="AL93" s="38">
        <f t="shared" si="87"/>
        <v>0</v>
      </c>
      <c r="AM93" s="38">
        <f t="shared" si="87"/>
        <v>0</v>
      </c>
      <c r="AN93" s="38">
        <f t="shared" si="87"/>
        <v>0</v>
      </c>
      <c r="AO93" s="38">
        <f t="shared" si="87"/>
        <v>1</v>
      </c>
      <c r="AP93" s="38">
        <f t="shared" si="87"/>
        <v>0</v>
      </c>
      <c r="AQ93" s="38">
        <f t="shared" si="87"/>
        <v>0</v>
      </c>
      <c r="AR93" s="38">
        <f t="shared" si="87"/>
        <v>0</v>
      </c>
      <c r="AS93" s="38">
        <f t="shared" si="87"/>
        <v>0</v>
      </c>
      <c r="AT93" s="38">
        <f t="shared" si="87"/>
        <v>0</v>
      </c>
      <c r="AU93" s="38">
        <f t="shared" ref="AU93:BD94" si="88">IFERROR(IF(MOD(AU$16-$E$4,$M93)=0,$O93*(1+$E$11)^((AU$16-$E$4)/$M93),0),"0")</f>
        <v>0</v>
      </c>
      <c r="AV93" s="38">
        <f t="shared" si="88"/>
        <v>0</v>
      </c>
      <c r="AW93" s="38">
        <f t="shared" si="88"/>
        <v>0</v>
      </c>
      <c r="AX93" s="38">
        <f t="shared" si="88"/>
        <v>0</v>
      </c>
      <c r="AY93" s="38">
        <f t="shared" si="88"/>
        <v>0</v>
      </c>
      <c r="AZ93" s="38">
        <f t="shared" si="88"/>
        <v>0</v>
      </c>
      <c r="BA93" s="38">
        <f t="shared" si="88"/>
        <v>0</v>
      </c>
      <c r="BB93" s="38">
        <f t="shared" si="88"/>
        <v>0</v>
      </c>
      <c r="BC93" s="38">
        <f t="shared" si="88"/>
        <v>0</v>
      </c>
      <c r="BD93" s="38">
        <f t="shared" si="88"/>
        <v>0</v>
      </c>
      <c r="BE93" s="38">
        <f t="shared" ref="BE93:BM94" si="89">IFERROR(IF(MOD(BE$16-$E$4,$M93)=0,$O93*(1+$E$11)^((BE$16-$E$4)/$M93),0),"0")</f>
        <v>0</v>
      </c>
      <c r="BF93" s="38">
        <f t="shared" si="89"/>
        <v>0</v>
      </c>
      <c r="BG93" s="38">
        <f t="shared" si="89"/>
        <v>0</v>
      </c>
      <c r="BH93" s="38">
        <f t="shared" si="89"/>
        <v>0</v>
      </c>
      <c r="BI93" s="38">
        <f t="shared" si="89"/>
        <v>0</v>
      </c>
      <c r="BJ93" s="38">
        <f t="shared" si="89"/>
        <v>0</v>
      </c>
      <c r="BK93" s="38">
        <f t="shared" si="89"/>
        <v>0</v>
      </c>
      <c r="BL93" s="38">
        <f t="shared" si="89"/>
        <v>0</v>
      </c>
      <c r="BM93" s="39">
        <f t="shared" si="89"/>
        <v>0</v>
      </c>
    </row>
    <row r="94" spans="1:65" ht="13.5" thickBot="1">
      <c r="A94" s="13">
        <v>800</v>
      </c>
      <c r="B94" s="13" t="s">
        <v>97</v>
      </c>
      <c r="C94" s="100" t="s">
        <v>104</v>
      </c>
      <c r="D94" s="101" t="s">
        <v>239</v>
      </c>
      <c r="E94" s="101" t="s">
        <v>105</v>
      </c>
      <c r="F94" s="101" t="s">
        <v>237</v>
      </c>
      <c r="G94" s="101"/>
      <c r="H94" s="101" t="s">
        <v>298</v>
      </c>
      <c r="I94" s="101" t="s">
        <v>10</v>
      </c>
      <c r="J94" s="101">
        <v>1</v>
      </c>
      <c r="K94" s="101" t="s">
        <v>25</v>
      </c>
      <c r="L94" s="102">
        <v>1</v>
      </c>
      <c r="M94" s="103">
        <v>25</v>
      </c>
      <c r="N94" s="104">
        <f t="shared" si="79"/>
        <v>2044</v>
      </c>
      <c r="O94" s="105">
        <f t="shared" si="80"/>
        <v>1</v>
      </c>
      <c r="P94" s="117"/>
      <c r="Q94" s="106">
        <f t="shared" si="85"/>
        <v>0</v>
      </c>
      <c r="R94" s="107">
        <f t="shared" si="85"/>
        <v>0</v>
      </c>
      <c r="S94" s="107">
        <f t="shared" si="85"/>
        <v>0</v>
      </c>
      <c r="T94" s="107">
        <f t="shared" si="85"/>
        <v>0</v>
      </c>
      <c r="U94" s="107">
        <f t="shared" si="85"/>
        <v>0</v>
      </c>
      <c r="V94" s="107">
        <f t="shared" si="85"/>
        <v>0</v>
      </c>
      <c r="W94" s="107">
        <f t="shared" si="85"/>
        <v>0</v>
      </c>
      <c r="X94" s="107">
        <f t="shared" si="85"/>
        <v>0</v>
      </c>
      <c r="Y94" s="107">
        <f t="shared" si="85"/>
        <v>0</v>
      </c>
      <c r="Z94" s="107">
        <f t="shared" si="85"/>
        <v>0</v>
      </c>
      <c r="AA94" s="107">
        <f t="shared" si="86"/>
        <v>0</v>
      </c>
      <c r="AB94" s="107">
        <f t="shared" si="86"/>
        <v>0</v>
      </c>
      <c r="AC94" s="107">
        <f t="shared" si="86"/>
        <v>0</v>
      </c>
      <c r="AD94" s="107">
        <f t="shared" si="86"/>
        <v>0</v>
      </c>
      <c r="AE94" s="107">
        <f t="shared" si="86"/>
        <v>0</v>
      </c>
      <c r="AF94" s="107">
        <f t="shared" si="86"/>
        <v>0</v>
      </c>
      <c r="AG94" s="107">
        <f t="shared" si="86"/>
        <v>0</v>
      </c>
      <c r="AH94" s="107">
        <f t="shared" si="86"/>
        <v>0</v>
      </c>
      <c r="AI94" s="107">
        <f t="shared" si="86"/>
        <v>0</v>
      </c>
      <c r="AJ94" s="107">
        <f t="shared" si="86"/>
        <v>0</v>
      </c>
      <c r="AK94" s="107">
        <f t="shared" si="87"/>
        <v>0</v>
      </c>
      <c r="AL94" s="107">
        <f t="shared" si="87"/>
        <v>0</v>
      </c>
      <c r="AM94" s="107">
        <f t="shared" si="87"/>
        <v>0</v>
      </c>
      <c r="AN94" s="107">
        <f t="shared" si="87"/>
        <v>0</v>
      </c>
      <c r="AO94" s="107">
        <f t="shared" si="87"/>
        <v>1</v>
      </c>
      <c r="AP94" s="107">
        <f t="shared" si="87"/>
        <v>0</v>
      </c>
      <c r="AQ94" s="107">
        <f t="shared" si="87"/>
        <v>0</v>
      </c>
      <c r="AR94" s="107">
        <f t="shared" si="87"/>
        <v>0</v>
      </c>
      <c r="AS94" s="107">
        <f t="shared" si="87"/>
        <v>0</v>
      </c>
      <c r="AT94" s="107">
        <f t="shared" si="87"/>
        <v>0</v>
      </c>
      <c r="AU94" s="107">
        <f t="shared" si="88"/>
        <v>0</v>
      </c>
      <c r="AV94" s="107">
        <f t="shared" si="88"/>
        <v>0</v>
      </c>
      <c r="AW94" s="107">
        <f t="shared" si="88"/>
        <v>0</v>
      </c>
      <c r="AX94" s="107">
        <f t="shared" si="88"/>
        <v>0</v>
      </c>
      <c r="AY94" s="107">
        <f t="shared" si="88"/>
        <v>0</v>
      </c>
      <c r="AZ94" s="107">
        <f t="shared" si="88"/>
        <v>0</v>
      </c>
      <c r="BA94" s="107">
        <f t="shared" si="88"/>
        <v>0</v>
      </c>
      <c r="BB94" s="107">
        <f t="shared" si="88"/>
        <v>0</v>
      </c>
      <c r="BC94" s="107">
        <f t="shared" si="88"/>
        <v>0</v>
      </c>
      <c r="BD94" s="107">
        <f t="shared" si="88"/>
        <v>0</v>
      </c>
      <c r="BE94" s="107">
        <f t="shared" si="89"/>
        <v>0</v>
      </c>
      <c r="BF94" s="107">
        <f t="shared" si="89"/>
        <v>0</v>
      </c>
      <c r="BG94" s="107">
        <f t="shared" si="89"/>
        <v>0</v>
      </c>
      <c r="BH94" s="107">
        <f t="shared" si="89"/>
        <v>0</v>
      </c>
      <c r="BI94" s="107">
        <f t="shared" si="89"/>
        <v>0</v>
      </c>
      <c r="BJ94" s="107">
        <f t="shared" si="89"/>
        <v>0</v>
      </c>
      <c r="BK94" s="107">
        <f t="shared" si="89"/>
        <v>0</v>
      </c>
      <c r="BL94" s="107">
        <f t="shared" si="89"/>
        <v>0</v>
      </c>
      <c r="BM94" s="108">
        <f t="shared" si="89"/>
        <v>0</v>
      </c>
    </row>
    <row r="95" spans="1:65" s="14" customFormat="1" ht="21.75" thickBot="1">
      <c r="A95" s="13">
        <v>900</v>
      </c>
      <c r="B95" s="13" t="s">
        <v>106</v>
      </c>
      <c r="C95" s="28">
        <v>900</v>
      </c>
      <c r="D95" s="29" t="s">
        <v>106</v>
      </c>
      <c r="E95" s="26"/>
      <c r="F95" s="26"/>
      <c r="G95" s="26"/>
      <c r="H95" s="26"/>
      <c r="I95" s="26"/>
      <c r="J95" s="30"/>
      <c r="K95" s="30"/>
      <c r="L95" s="31"/>
      <c r="M95" s="30"/>
      <c r="N95" s="30"/>
      <c r="O95" s="31"/>
      <c r="P95" s="3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7"/>
    </row>
    <row r="96" spans="1:65" ht="13.5" thickBot="1">
      <c r="A96" s="13">
        <v>900</v>
      </c>
      <c r="B96" s="13" t="s">
        <v>106</v>
      </c>
      <c r="C96" s="33">
        <v>99</v>
      </c>
      <c r="D96" s="34" t="s">
        <v>106</v>
      </c>
      <c r="E96" s="34"/>
      <c r="F96" s="34"/>
      <c r="G96" s="34"/>
      <c r="H96" s="34"/>
      <c r="I96" s="34"/>
      <c r="J96" s="34"/>
      <c r="K96" s="34"/>
      <c r="L96" s="34"/>
      <c r="M96" s="37"/>
      <c r="N96" s="37"/>
      <c r="O96" s="35"/>
      <c r="P96" s="37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6"/>
    </row>
    <row r="97" spans="1:65">
      <c r="A97" s="13">
        <v>900</v>
      </c>
      <c r="B97" s="13" t="s">
        <v>106</v>
      </c>
      <c r="C97" s="61">
        <v>90991010</v>
      </c>
      <c r="D97" s="62" t="s">
        <v>246</v>
      </c>
      <c r="E97" s="62" t="s">
        <v>107</v>
      </c>
      <c r="F97" s="62" t="s">
        <v>290</v>
      </c>
      <c r="G97" s="125"/>
      <c r="H97" s="125" t="s">
        <v>297</v>
      </c>
      <c r="I97" s="7" t="s">
        <v>10</v>
      </c>
      <c r="J97" s="62">
        <v>1</v>
      </c>
      <c r="K97" s="62" t="s">
        <v>240</v>
      </c>
      <c r="L97" s="63">
        <v>1</v>
      </c>
      <c r="M97" s="64">
        <v>1</v>
      </c>
      <c r="N97" s="64">
        <f t="shared" si="79"/>
        <v>2020</v>
      </c>
      <c r="O97" s="74">
        <f t="shared" si="80"/>
        <v>1</v>
      </c>
      <c r="P97" s="66"/>
      <c r="Q97" s="44">
        <f t="shared" ref="Q97:Z102" si="90">IFERROR(IF(MOD(Q$16-$E$4,$M97)=0,$O97*(1+$E$11)^((Q$16-$E$4)/$M97),0),"0")</f>
        <v>1</v>
      </c>
      <c r="R97" s="38">
        <f t="shared" si="90"/>
        <v>1</v>
      </c>
      <c r="S97" s="38">
        <f t="shared" si="90"/>
        <v>1</v>
      </c>
      <c r="T97" s="38">
        <f t="shared" si="90"/>
        <v>1</v>
      </c>
      <c r="U97" s="38">
        <f t="shared" si="90"/>
        <v>1</v>
      </c>
      <c r="V97" s="38">
        <f t="shared" si="90"/>
        <v>1</v>
      </c>
      <c r="W97" s="38">
        <f t="shared" si="90"/>
        <v>1</v>
      </c>
      <c r="X97" s="38">
        <f t="shared" si="90"/>
        <v>1</v>
      </c>
      <c r="Y97" s="38">
        <f t="shared" si="90"/>
        <v>1</v>
      </c>
      <c r="Z97" s="38">
        <f t="shared" si="90"/>
        <v>1</v>
      </c>
      <c r="AA97" s="38">
        <f t="shared" ref="AA97:AJ102" si="91">IFERROR(IF(MOD(AA$16-$E$4,$M97)=0,$O97*(1+$E$11)^((AA$16-$E$4)/$M97),0),"0")</f>
        <v>1</v>
      </c>
      <c r="AB97" s="38">
        <f t="shared" si="91"/>
        <v>1</v>
      </c>
      <c r="AC97" s="38">
        <f t="shared" si="91"/>
        <v>1</v>
      </c>
      <c r="AD97" s="38">
        <f t="shared" si="91"/>
        <v>1</v>
      </c>
      <c r="AE97" s="38">
        <f t="shared" si="91"/>
        <v>1</v>
      </c>
      <c r="AF97" s="38">
        <f t="shared" si="91"/>
        <v>1</v>
      </c>
      <c r="AG97" s="38">
        <f t="shared" si="91"/>
        <v>1</v>
      </c>
      <c r="AH97" s="38">
        <f t="shared" si="91"/>
        <v>1</v>
      </c>
      <c r="AI97" s="38">
        <f t="shared" si="91"/>
        <v>1</v>
      </c>
      <c r="AJ97" s="38">
        <f t="shared" si="91"/>
        <v>1</v>
      </c>
      <c r="AK97" s="38">
        <f t="shared" ref="AK97:AT102" si="92">IFERROR(IF(MOD(AK$16-$E$4,$M97)=0,$O97*(1+$E$11)^((AK$16-$E$4)/$M97),0),"0")</f>
        <v>1</v>
      </c>
      <c r="AL97" s="38">
        <f t="shared" si="92"/>
        <v>1</v>
      </c>
      <c r="AM97" s="38">
        <f t="shared" si="92"/>
        <v>1</v>
      </c>
      <c r="AN97" s="38">
        <f t="shared" si="92"/>
        <v>1</v>
      </c>
      <c r="AO97" s="38">
        <f t="shared" si="92"/>
        <v>1</v>
      </c>
      <c r="AP97" s="38">
        <f t="shared" si="92"/>
        <v>1</v>
      </c>
      <c r="AQ97" s="38">
        <f t="shared" si="92"/>
        <v>1</v>
      </c>
      <c r="AR97" s="38">
        <f t="shared" si="92"/>
        <v>1</v>
      </c>
      <c r="AS97" s="38">
        <f t="shared" si="92"/>
        <v>1</v>
      </c>
      <c r="AT97" s="38">
        <f t="shared" si="92"/>
        <v>1</v>
      </c>
      <c r="AU97" s="38">
        <f t="shared" ref="AU97:BD102" si="93">IFERROR(IF(MOD(AU$16-$E$4,$M97)=0,$O97*(1+$E$11)^((AU$16-$E$4)/$M97),0),"0")</f>
        <v>1</v>
      </c>
      <c r="AV97" s="38">
        <f t="shared" si="93"/>
        <v>1</v>
      </c>
      <c r="AW97" s="38">
        <f t="shared" si="93"/>
        <v>1</v>
      </c>
      <c r="AX97" s="38">
        <f t="shared" si="93"/>
        <v>1</v>
      </c>
      <c r="AY97" s="38">
        <f t="shared" si="93"/>
        <v>1</v>
      </c>
      <c r="AZ97" s="38">
        <f t="shared" si="93"/>
        <v>1</v>
      </c>
      <c r="BA97" s="38">
        <f t="shared" si="93"/>
        <v>1</v>
      </c>
      <c r="BB97" s="38">
        <f t="shared" si="93"/>
        <v>1</v>
      </c>
      <c r="BC97" s="38">
        <f t="shared" si="93"/>
        <v>1</v>
      </c>
      <c r="BD97" s="38">
        <f t="shared" si="93"/>
        <v>1</v>
      </c>
      <c r="BE97" s="38">
        <f t="shared" ref="BE97:BM102" si="94">IFERROR(IF(MOD(BE$16-$E$4,$M97)=0,$O97*(1+$E$11)^((BE$16-$E$4)/$M97),0),"0")</f>
        <v>1</v>
      </c>
      <c r="BF97" s="38">
        <f t="shared" si="94"/>
        <v>1</v>
      </c>
      <c r="BG97" s="38">
        <f t="shared" si="94"/>
        <v>1</v>
      </c>
      <c r="BH97" s="38">
        <f t="shared" si="94"/>
        <v>1</v>
      </c>
      <c r="BI97" s="38">
        <f t="shared" si="94"/>
        <v>1</v>
      </c>
      <c r="BJ97" s="38">
        <f t="shared" si="94"/>
        <v>1</v>
      </c>
      <c r="BK97" s="38">
        <f t="shared" si="94"/>
        <v>1</v>
      </c>
      <c r="BL97" s="38">
        <f t="shared" si="94"/>
        <v>1</v>
      </c>
      <c r="BM97" s="39">
        <f t="shared" si="94"/>
        <v>1</v>
      </c>
    </row>
    <row r="98" spans="1:65">
      <c r="A98" s="13">
        <v>600</v>
      </c>
      <c r="B98" s="13" t="s">
        <v>80</v>
      </c>
      <c r="C98" s="8">
        <v>90991014</v>
      </c>
      <c r="D98" s="7" t="s">
        <v>246</v>
      </c>
      <c r="E98" s="7" t="s">
        <v>266</v>
      </c>
      <c r="F98" s="7" t="s">
        <v>270</v>
      </c>
      <c r="G98" s="101"/>
      <c r="H98" s="101" t="s">
        <v>297</v>
      </c>
      <c r="I98" s="101" t="s">
        <v>10</v>
      </c>
      <c r="J98" s="101">
        <v>1</v>
      </c>
      <c r="K98" s="101" t="s">
        <v>25</v>
      </c>
      <c r="L98" s="102">
        <v>1</v>
      </c>
      <c r="M98" s="103">
        <v>1</v>
      </c>
      <c r="N98" s="104">
        <f>SUM($E$4+M98)</f>
        <v>2020</v>
      </c>
      <c r="O98" s="105">
        <f t="shared" ref="O98" si="95">SUM(J98*L98)</f>
        <v>1</v>
      </c>
      <c r="P98" s="117"/>
      <c r="Q98" s="106">
        <f t="shared" si="90"/>
        <v>1</v>
      </c>
      <c r="R98" s="107">
        <f t="shared" si="90"/>
        <v>1</v>
      </c>
      <c r="S98" s="107">
        <f t="shared" si="90"/>
        <v>1</v>
      </c>
      <c r="T98" s="107">
        <f t="shared" si="90"/>
        <v>1</v>
      </c>
      <c r="U98" s="107">
        <f t="shared" si="90"/>
        <v>1</v>
      </c>
      <c r="V98" s="107">
        <f t="shared" si="90"/>
        <v>1</v>
      </c>
      <c r="W98" s="107">
        <f t="shared" si="90"/>
        <v>1</v>
      </c>
      <c r="X98" s="107">
        <f t="shared" si="90"/>
        <v>1</v>
      </c>
      <c r="Y98" s="107">
        <f t="shared" si="90"/>
        <v>1</v>
      </c>
      <c r="Z98" s="107">
        <f t="shared" si="90"/>
        <v>1</v>
      </c>
      <c r="AA98" s="107">
        <f t="shared" si="91"/>
        <v>1</v>
      </c>
      <c r="AB98" s="107">
        <f t="shared" si="91"/>
        <v>1</v>
      </c>
      <c r="AC98" s="107">
        <f t="shared" si="91"/>
        <v>1</v>
      </c>
      <c r="AD98" s="107">
        <f t="shared" si="91"/>
        <v>1</v>
      </c>
      <c r="AE98" s="107">
        <f t="shared" si="91"/>
        <v>1</v>
      </c>
      <c r="AF98" s="107">
        <f t="shared" si="91"/>
        <v>1</v>
      </c>
      <c r="AG98" s="107">
        <f t="shared" si="91"/>
        <v>1</v>
      </c>
      <c r="AH98" s="107">
        <f t="shared" si="91"/>
        <v>1</v>
      </c>
      <c r="AI98" s="107">
        <f t="shared" si="91"/>
        <v>1</v>
      </c>
      <c r="AJ98" s="107">
        <f t="shared" si="91"/>
        <v>1</v>
      </c>
      <c r="AK98" s="107">
        <f t="shared" si="92"/>
        <v>1</v>
      </c>
      <c r="AL98" s="107">
        <f t="shared" si="92"/>
        <v>1</v>
      </c>
      <c r="AM98" s="107">
        <f t="shared" si="92"/>
        <v>1</v>
      </c>
      <c r="AN98" s="107">
        <f t="shared" si="92"/>
        <v>1</v>
      </c>
      <c r="AO98" s="107">
        <f t="shared" si="92"/>
        <v>1</v>
      </c>
      <c r="AP98" s="107">
        <f t="shared" si="92"/>
        <v>1</v>
      </c>
      <c r="AQ98" s="107">
        <f t="shared" si="92"/>
        <v>1</v>
      </c>
      <c r="AR98" s="107">
        <f t="shared" si="92"/>
        <v>1</v>
      </c>
      <c r="AS98" s="107">
        <f t="shared" si="92"/>
        <v>1</v>
      </c>
      <c r="AT98" s="107">
        <f t="shared" si="92"/>
        <v>1</v>
      </c>
      <c r="AU98" s="107">
        <f t="shared" si="93"/>
        <v>1</v>
      </c>
      <c r="AV98" s="107">
        <f t="shared" si="93"/>
        <v>1</v>
      </c>
      <c r="AW98" s="107">
        <f t="shared" si="93"/>
        <v>1</v>
      </c>
      <c r="AX98" s="107">
        <f t="shared" si="93"/>
        <v>1</v>
      </c>
      <c r="AY98" s="107">
        <f t="shared" si="93"/>
        <v>1</v>
      </c>
      <c r="AZ98" s="107">
        <f t="shared" si="93"/>
        <v>1</v>
      </c>
      <c r="BA98" s="107">
        <f t="shared" si="93"/>
        <v>1</v>
      </c>
      <c r="BB98" s="107">
        <f t="shared" si="93"/>
        <v>1</v>
      </c>
      <c r="BC98" s="107">
        <f t="shared" si="93"/>
        <v>1</v>
      </c>
      <c r="BD98" s="107">
        <f t="shared" si="93"/>
        <v>1</v>
      </c>
      <c r="BE98" s="107">
        <f t="shared" si="94"/>
        <v>1</v>
      </c>
      <c r="BF98" s="107">
        <f t="shared" si="94"/>
        <v>1</v>
      </c>
      <c r="BG98" s="107">
        <f t="shared" si="94"/>
        <v>1</v>
      </c>
      <c r="BH98" s="107">
        <f t="shared" si="94"/>
        <v>1</v>
      </c>
      <c r="BI98" s="107">
        <f t="shared" si="94"/>
        <v>1</v>
      </c>
      <c r="BJ98" s="107">
        <f t="shared" si="94"/>
        <v>1</v>
      </c>
      <c r="BK98" s="107">
        <f t="shared" si="94"/>
        <v>1</v>
      </c>
      <c r="BL98" s="107">
        <f t="shared" si="94"/>
        <v>1</v>
      </c>
      <c r="BM98" s="108">
        <f t="shared" si="94"/>
        <v>1</v>
      </c>
    </row>
    <row r="99" spans="1:65">
      <c r="A99" s="13">
        <v>600</v>
      </c>
      <c r="B99" s="13" t="s">
        <v>80</v>
      </c>
      <c r="C99" s="8">
        <v>90991014</v>
      </c>
      <c r="D99" s="7" t="s">
        <v>246</v>
      </c>
      <c r="E99" s="7" t="s">
        <v>267</v>
      </c>
      <c r="F99" s="7" t="s">
        <v>271</v>
      </c>
      <c r="G99" s="101"/>
      <c r="H99" s="101" t="s">
        <v>297</v>
      </c>
      <c r="I99" s="101" t="s">
        <v>10</v>
      </c>
      <c r="J99" s="101">
        <v>1</v>
      </c>
      <c r="K99" s="101" t="s">
        <v>25</v>
      </c>
      <c r="L99" s="102">
        <v>1</v>
      </c>
      <c r="M99" s="103">
        <v>1</v>
      </c>
      <c r="N99" s="104">
        <f>SUM($E$4+M99)</f>
        <v>2020</v>
      </c>
      <c r="O99" s="105">
        <f t="shared" ref="O99" si="96">SUM(J99*L99)</f>
        <v>1</v>
      </c>
      <c r="P99" s="117"/>
      <c r="Q99" s="106">
        <f t="shared" si="90"/>
        <v>1</v>
      </c>
      <c r="R99" s="107">
        <f t="shared" si="90"/>
        <v>1</v>
      </c>
      <c r="S99" s="107">
        <f t="shared" si="90"/>
        <v>1</v>
      </c>
      <c r="T99" s="107">
        <f t="shared" si="90"/>
        <v>1</v>
      </c>
      <c r="U99" s="107">
        <f t="shared" si="90"/>
        <v>1</v>
      </c>
      <c r="V99" s="107">
        <f t="shared" si="90"/>
        <v>1</v>
      </c>
      <c r="W99" s="107">
        <f t="shared" si="90"/>
        <v>1</v>
      </c>
      <c r="X99" s="107">
        <f t="shared" si="90"/>
        <v>1</v>
      </c>
      <c r="Y99" s="107">
        <f t="shared" si="90"/>
        <v>1</v>
      </c>
      <c r="Z99" s="107">
        <f t="shared" si="90"/>
        <v>1</v>
      </c>
      <c r="AA99" s="107">
        <f t="shared" si="91"/>
        <v>1</v>
      </c>
      <c r="AB99" s="107">
        <f t="shared" si="91"/>
        <v>1</v>
      </c>
      <c r="AC99" s="107">
        <f t="shared" si="91"/>
        <v>1</v>
      </c>
      <c r="AD99" s="107">
        <f t="shared" si="91"/>
        <v>1</v>
      </c>
      <c r="AE99" s="107">
        <f t="shared" si="91"/>
        <v>1</v>
      </c>
      <c r="AF99" s="107">
        <f t="shared" si="91"/>
        <v>1</v>
      </c>
      <c r="AG99" s="107">
        <f t="shared" si="91"/>
        <v>1</v>
      </c>
      <c r="AH99" s="107">
        <f t="shared" si="91"/>
        <v>1</v>
      </c>
      <c r="AI99" s="107">
        <f t="shared" si="91"/>
        <v>1</v>
      </c>
      <c r="AJ99" s="107">
        <f t="shared" si="91"/>
        <v>1</v>
      </c>
      <c r="AK99" s="107">
        <f t="shared" si="92"/>
        <v>1</v>
      </c>
      <c r="AL99" s="107">
        <f t="shared" si="92"/>
        <v>1</v>
      </c>
      <c r="AM99" s="107">
        <f t="shared" si="92"/>
        <v>1</v>
      </c>
      <c r="AN99" s="107">
        <f t="shared" si="92"/>
        <v>1</v>
      </c>
      <c r="AO99" s="107">
        <f t="shared" si="92"/>
        <v>1</v>
      </c>
      <c r="AP99" s="107">
        <f t="shared" si="92"/>
        <v>1</v>
      </c>
      <c r="AQ99" s="107">
        <f t="shared" si="92"/>
        <v>1</v>
      </c>
      <c r="AR99" s="107">
        <f t="shared" si="92"/>
        <v>1</v>
      </c>
      <c r="AS99" s="107">
        <f t="shared" si="92"/>
        <v>1</v>
      </c>
      <c r="AT99" s="107">
        <f t="shared" si="92"/>
        <v>1</v>
      </c>
      <c r="AU99" s="107">
        <f t="shared" si="93"/>
        <v>1</v>
      </c>
      <c r="AV99" s="107">
        <f t="shared" si="93"/>
        <v>1</v>
      </c>
      <c r="AW99" s="107">
        <f t="shared" si="93"/>
        <v>1</v>
      </c>
      <c r="AX99" s="107">
        <f t="shared" si="93"/>
        <v>1</v>
      </c>
      <c r="AY99" s="107">
        <f t="shared" si="93"/>
        <v>1</v>
      </c>
      <c r="AZ99" s="107">
        <f t="shared" si="93"/>
        <v>1</v>
      </c>
      <c r="BA99" s="107">
        <f t="shared" si="93"/>
        <v>1</v>
      </c>
      <c r="BB99" s="107">
        <f t="shared" si="93"/>
        <v>1</v>
      </c>
      <c r="BC99" s="107">
        <f t="shared" si="93"/>
        <v>1</v>
      </c>
      <c r="BD99" s="107">
        <f t="shared" si="93"/>
        <v>1</v>
      </c>
      <c r="BE99" s="107">
        <f t="shared" si="94"/>
        <v>1</v>
      </c>
      <c r="BF99" s="107">
        <f t="shared" si="94"/>
        <v>1</v>
      </c>
      <c r="BG99" s="107">
        <f t="shared" si="94"/>
        <v>1</v>
      </c>
      <c r="BH99" s="107">
        <f t="shared" si="94"/>
        <v>1</v>
      </c>
      <c r="BI99" s="107">
        <f t="shared" si="94"/>
        <v>1</v>
      </c>
      <c r="BJ99" s="107">
        <f t="shared" si="94"/>
        <v>1</v>
      </c>
      <c r="BK99" s="107">
        <f t="shared" si="94"/>
        <v>1</v>
      </c>
      <c r="BL99" s="107">
        <f t="shared" si="94"/>
        <v>1</v>
      </c>
      <c r="BM99" s="108">
        <f t="shared" si="94"/>
        <v>1</v>
      </c>
    </row>
    <row r="100" spans="1:65">
      <c r="A100" s="13">
        <v>600</v>
      </c>
      <c r="B100" s="13" t="s">
        <v>80</v>
      </c>
      <c r="C100" s="8">
        <v>90991014</v>
      </c>
      <c r="D100" s="7" t="s">
        <v>246</v>
      </c>
      <c r="E100" s="7" t="s">
        <v>268</v>
      </c>
      <c r="F100" s="7" t="s">
        <v>272</v>
      </c>
      <c r="G100" s="101"/>
      <c r="H100" s="101" t="s">
        <v>297</v>
      </c>
      <c r="I100" s="101" t="s">
        <v>10</v>
      </c>
      <c r="J100" s="101">
        <v>1</v>
      </c>
      <c r="K100" s="101" t="s">
        <v>25</v>
      </c>
      <c r="L100" s="102">
        <v>1</v>
      </c>
      <c r="M100" s="103">
        <v>1</v>
      </c>
      <c r="N100" s="104">
        <f>SUM($E$4+M100)</f>
        <v>2020</v>
      </c>
      <c r="O100" s="105">
        <f t="shared" ref="O100" si="97">SUM(J100*L100)</f>
        <v>1</v>
      </c>
      <c r="P100" s="117"/>
      <c r="Q100" s="106">
        <f t="shared" si="90"/>
        <v>1</v>
      </c>
      <c r="R100" s="107">
        <f t="shared" si="90"/>
        <v>1</v>
      </c>
      <c r="S100" s="107">
        <f t="shared" si="90"/>
        <v>1</v>
      </c>
      <c r="T100" s="107">
        <f t="shared" si="90"/>
        <v>1</v>
      </c>
      <c r="U100" s="107">
        <f t="shared" si="90"/>
        <v>1</v>
      </c>
      <c r="V100" s="107">
        <f t="shared" si="90"/>
        <v>1</v>
      </c>
      <c r="W100" s="107">
        <f t="shared" si="90"/>
        <v>1</v>
      </c>
      <c r="X100" s="107">
        <f t="shared" si="90"/>
        <v>1</v>
      </c>
      <c r="Y100" s="107">
        <f t="shared" si="90"/>
        <v>1</v>
      </c>
      <c r="Z100" s="107">
        <f t="shared" si="90"/>
        <v>1</v>
      </c>
      <c r="AA100" s="107">
        <f t="shared" si="91"/>
        <v>1</v>
      </c>
      <c r="AB100" s="107">
        <f t="shared" si="91"/>
        <v>1</v>
      </c>
      <c r="AC100" s="107">
        <f t="shared" si="91"/>
        <v>1</v>
      </c>
      <c r="AD100" s="107">
        <f t="shared" si="91"/>
        <v>1</v>
      </c>
      <c r="AE100" s="107">
        <f t="shared" si="91"/>
        <v>1</v>
      </c>
      <c r="AF100" s="107">
        <f t="shared" si="91"/>
        <v>1</v>
      </c>
      <c r="AG100" s="107">
        <f t="shared" si="91"/>
        <v>1</v>
      </c>
      <c r="AH100" s="107">
        <f t="shared" si="91"/>
        <v>1</v>
      </c>
      <c r="AI100" s="107">
        <f t="shared" si="91"/>
        <v>1</v>
      </c>
      <c r="AJ100" s="107">
        <f t="shared" si="91"/>
        <v>1</v>
      </c>
      <c r="AK100" s="107">
        <f t="shared" si="92"/>
        <v>1</v>
      </c>
      <c r="AL100" s="107">
        <f t="shared" si="92"/>
        <v>1</v>
      </c>
      <c r="AM100" s="107">
        <f t="shared" si="92"/>
        <v>1</v>
      </c>
      <c r="AN100" s="107">
        <f t="shared" si="92"/>
        <v>1</v>
      </c>
      <c r="AO100" s="107">
        <f t="shared" si="92"/>
        <v>1</v>
      </c>
      <c r="AP100" s="107">
        <f t="shared" si="92"/>
        <v>1</v>
      </c>
      <c r="AQ100" s="107">
        <f t="shared" si="92"/>
        <v>1</v>
      </c>
      <c r="AR100" s="107">
        <f t="shared" si="92"/>
        <v>1</v>
      </c>
      <c r="AS100" s="107">
        <f t="shared" si="92"/>
        <v>1</v>
      </c>
      <c r="AT100" s="107">
        <f t="shared" si="92"/>
        <v>1</v>
      </c>
      <c r="AU100" s="107">
        <f t="shared" si="93"/>
        <v>1</v>
      </c>
      <c r="AV100" s="107">
        <f t="shared" si="93"/>
        <v>1</v>
      </c>
      <c r="AW100" s="107">
        <f t="shared" si="93"/>
        <v>1</v>
      </c>
      <c r="AX100" s="107">
        <f t="shared" si="93"/>
        <v>1</v>
      </c>
      <c r="AY100" s="107">
        <f t="shared" si="93"/>
        <v>1</v>
      </c>
      <c r="AZ100" s="107">
        <f t="shared" si="93"/>
        <v>1</v>
      </c>
      <c r="BA100" s="107">
        <f t="shared" si="93"/>
        <v>1</v>
      </c>
      <c r="BB100" s="107">
        <f t="shared" si="93"/>
        <v>1</v>
      </c>
      <c r="BC100" s="107">
        <f t="shared" si="93"/>
        <v>1</v>
      </c>
      <c r="BD100" s="107">
        <f t="shared" si="93"/>
        <v>1</v>
      </c>
      <c r="BE100" s="107">
        <f t="shared" si="94"/>
        <v>1</v>
      </c>
      <c r="BF100" s="107">
        <f t="shared" si="94"/>
        <v>1</v>
      </c>
      <c r="BG100" s="107">
        <f t="shared" si="94"/>
        <v>1</v>
      </c>
      <c r="BH100" s="107">
        <f t="shared" si="94"/>
        <v>1</v>
      </c>
      <c r="BI100" s="107">
        <f t="shared" si="94"/>
        <v>1</v>
      </c>
      <c r="BJ100" s="107">
        <f t="shared" si="94"/>
        <v>1</v>
      </c>
      <c r="BK100" s="107">
        <f t="shared" si="94"/>
        <v>1</v>
      </c>
      <c r="BL100" s="107">
        <f t="shared" si="94"/>
        <v>1</v>
      </c>
      <c r="BM100" s="108">
        <f t="shared" si="94"/>
        <v>1</v>
      </c>
    </row>
    <row r="101" spans="1:65">
      <c r="A101" s="13">
        <v>600</v>
      </c>
      <c r="B101" s="13" t="s">
        <v>80</v>
      </c>
      <c r="C101" s="8">
        <v>90991014</v>
      </c>
      <c r="D101" s="7" t="s">
        <v>246</v>
      </c>
      <c r="E101" s="7" t="s">
        <v>269</v>
      </c>
      <c r="F101" s="7" t="s">
        <v>273</v>
      </c>
      <c r="G101" s="101"/>
      <c r="H101" s="101" t="s">
        <v>297</v>
      </c>
      <c r="I101" s="101" t="s">
        <v>10</v>
      </c>
      <c r="J101" s="101">
        <v>1</v>
      </c>
      <c r="K101" s="101" t="s">
        <v>25</v>
      </c>
      <c r="L101" s="102">
        <v>1</v>
      </c>
      <c r="M101" s="103">
        <v>1</v>
      </c>
      <c r="N101" s="104">
        <f>SUM($E$4+M101)</f>
        <v>2020</v>
      </c>
      <c r="O101" s="105">
        <f t="shared" si="80"/>
        <v>1</v>
      </c>
      <c r="P101" s="117"/>
      <c r="Q101" s="106">
        <f t="shared" si="90"/>
        <v>1</v>
      </c>
      <c r="R101" s="107">
        <f t="shared" si="90"/>
        <v>1</v>
      </c>
      <c r="S101" s="107">
        <f t="shared" si="90"/>
        <v>1</v>
      </c>
      <c r="T101" s="107">
        <f t="shared" si="90"/>
        <v>1</v>
      </c>
      <c r="U101" s="107">
        <f t="shared" si="90"/>
        <v>1</v>
      </c>
      <c r="V101" s="107">
        <f t="shared" si="90"/>
        <v>1</v>
      </c>
      <c r="W101" s="107">
        <f t="shared" si="90"/>
        <v>1</v>
      </c>
      <c r="X101" s="107">
        <f t="shared" si="90"/>
        <v>1</v>
      </c>
      <c r="Y101" s="107">
        <f t="shared" si="90"/>
        <v>1</v>
      </c>
      <c r="Z101" s="107">
        <f t="shared" si="90"/>
        <v>1</v>
      </c>
      <c r="AA101" s="107">
        <f t="shared" si="91"/>
        <v>1</v>
      </c>
      <c r="AB101" s="107">
        <f t="shared" si="91"/>
        <v>1</v>
      </c>
      <c r="AC101" s="107">
        <f t="shared" si="91"/>
        <v>1</v>
      </c>
      <c r="AD101" s="107">
        <f t="shared" si="91"/>
        <v>1</v>
      </c>
      <c r="AE101" s="107">
        <f t="shared" si="91"/>
        <v>1</v>
      </c>
      <c r="AF101" s="107">
        <f t="shared" si="91"/>
        <v>1</v>
      </c>
      <c r="AG101" s="107">
        <f t="shared" si="91"/>
        <v>1</v>
      </c>
      <c r="AH101" s="107">
        <f t="shared" si="91"/>
        <v>1</v>
      </c>
      <c r="AI101" s="107">
        <f t="shared" si="91"/>
        <v>1</v>
      </c>
      <c r="AJ101" s="107">
        <f t="shared" si="91"/>
        <v>1</v>
      </c>
      <c r="AK101" s="107">
        <f t="shared" si="92"/>
        <v>1</v>
      </c>
      <c r="AL101" s="107">
        <f t="shared" si="92"/>
        <v>1</v>
      </c>
      <c r="AM101" s="107">
        <f t="shared" si="92"/>
        <v>1</v>
      </c>
      <c r="AN101" s="107">
        <f t="shared" si="92"/>
        <v>1</v>
      </c>
      <c r="AO101" s="107">
        <f t="shared" si="92"/>
        <v>1</v>
      </c>
      <c r="AP101" s="107">
        <f t="shared" si="92"/>
        <v>1</v>
      </c>
      <c r="AQ101" s="107">
        <f t="shared" si="92"/>
        <v>1</v>
      </c>
      <c r="AR101" s="107">
        <f t="shared" si="92"/>
        <v>1</v>
      </c>
      <c r="AS101" s="107">
        <f t="shared" si="92"/>
        <v>1</v>
      </c>
      <c r="AT101" s="107">
        <f t="shared" si="92"/>
        <v>1</v>
      </c>
      <c r="AU101" s="107">
        <f t="shared" si="93"/>
        <v>1</v>
      </c>
      <c r="AV101" s="107">
        <f t="shared" si="93"/>
        <v>1</v>
      </c>
      <c r="AW101" s="107">
        <f t="shared" si="93"/>
        <v>1</v>
      </c>
      <c r="AX101" s="107">
        <f t="shared" si="93"/>
        <v>1</v>
      </c>
      <c r="AY101" s="107">
        <f t="shared" si="93"/>
        <v>1</v>
      </c>
      <c r="AZ101" s="107">
        <f t="shared" si="93"/>
        <v>1</v>
      </c>
      <c r="BA101" s="107">
        <f t="shared" si="93"/>
        <v>1</v>
      </c>
      <c r="BB101" s="107">
        <f t="shared" si="93"/>
        <v>1</v>
      </c>
      <c r="BC101" s="107">
        <f t="shared" si="93"/>
        <v>1</v>
      </c>
      <c r="BD101" s="107">
        <f t="shared" si="93"/>
        <v>1</v>
      </c>
      <c r="BE101" s="107">
        <f t="shared" si="94"/>
        <v>1</v>
      </c>
      <c r="BF101" s="107">
        <f t="shared" si="94"/>
        <v>1</v>
      </c>
      <c r="BG101" s="107">
        <f t="shared" si="94"/>
        <v>1</v>
      </c>
      <c r="BH101" s="107">
        <f t="shared" si="94"/>
        <v>1</v>
      </c>
      <c r="BI101" s="107">
        <f t="shared" si="94"/>
        <v>1</v>
      </c>
      <c r="BJ101" s="107">
        <f t="shared" si="94"/>
        <v>1</v>
      </c>
      <c r="BK101" s="107">
        <f t="shared" si="94"/>
        <v>1</v>
      </c>
      <c r="BL101" s="107">
        <f t="shared" si="94"/>
        <v>1</v>
      </c>
      <c r="BM101" s="108">
        <f t="shared" si="94"/>
        <v>1</v>
      </c>
    </row>
    <row r="102" spans="1:65">
      <c r="A102" s="13">
        <v>600</v>
      </c>
      <c r="B102" s="13" t="s">
        <v>80</v>
      </c>
      <c r="C102" s="8">
        <v>90991014</v>
      </c>
      <c r="D102" s="7" t="s">
        <v>246</v>
      </c>
      <c r="E102" s="7" t="s">
        <v>274</v>
      </c>
      <c r="F102" s="7" t="s">
        <v>275</v>
      </c>
      <c r="G102" s="101"/>
      <c r="H102" s="101" t="s">
        <v>297</v>
      </c>
      <c r="I102" s="101" t="s">
        <v>10</v>
      </c>
      <c r="J102" s="101">
        <v>1</v>
      </c>
      <c r="K102" s="101" t="s">
        <v>25</v>
      </c>
      <c r="L102" s="102">
        <v>1</v>
      </c>
      <c r="M102" s="103">
        <v>1</v>
      </c>
      <c r="N102" s="104">
        <f>SUM($E$4+M102)</f>
        <v>2020</v>
      </c>
      <c r="O102" s="105">
        <f t="shared" ref="O102" si="98">SUM(J102*L102)</f>
        <v>1</v>
      </c>
      <c r="P102" s="117"/>
      <c r="Q102" s="106">
        <f t="shared" si="90"/>
        <v>1</v>
      </c>
      <c r="R102" s="107">
        <f t="shared" si="90"/>
        <v>1</v>
      </c>
      <c r="S102" s="107">
        <f t="shared" si="90"/>
        <v>1</v>
      </c>
      <c r="T102" s="107">
        <f t="shared" si="90"/>
        <v>1</v>
      </c>
      <c r="U102" s="107">
        <f t="shared" si="90"/>
        <v>1</v>
      </c>
      <c r="V102" s="107">
        <f t="shared" si="90"/>
        <v>1</v>
      </c>
      <c r="W102" s="107">
        <f t="shared" si="90"/>
        <v>1</v>
      </c>
      <c r="X102" s="107">
        <f t="shared" si="90"/>
        <v>1</v>
      </c>
      <c r="Y102" s="107">
        <f t="shared" si="90"/>
        <v>1</v>
      </c>
      <c r="Z102" s="107">
        <f t="shared" si="90"/>
        <v>1</v>
      </c>
      <c r="AA102" s="107">
        <f t="shared" si="91"/>
        <v>1</v>
      </c>
      <c r="AB102" s="107">
        <f t="shared" si="91"/>
        <v>1</v>
      </c>
      <c r="AC102" s="107">
        <f t="shared" si="91"/>
        <v>1</v>
      </c>
      <c r="AD102" s="107">
        <f t="shared" si="91"/>
        <v>1</v>
      </c>
      <c r="AE102" s="107">
        <f t="shared" si="91"/>
        <v>1</v>
      </c>
      <c r="AF102" s="107">
        <f t="shared" si="91"/>
        <v>1</v>
      </c>
      <c r="AG102" s="107">
        <f t="shared" si="91"/>
        <v>1</v>
      </c>
      <c r="AH102" s="107">
        <f t="shared" si="91"/>
        <v>1</v>
      </c>
      <c r="AI102" s="107">
        <f t="shared" si="91"/>
        <v>1</v>
      </c>
      <c r="AJ102" s="107">
        <f t="shared" si="91"/>
        <v>1</v>
      </c>
      <c r="AK102" s="107">
        <f t="shared" si="92"/>
        <v>1</v>
      </c>
      <c r="AL102" s="107">
        <f t="shared" si="92"/>
        <v>1</v>
      </c>
      <c r="AM102" s="107">
        <f t="shared" si="92"/>
        <v>1</v>
      </c>
      <c r="AN102" s="107">
        <f t="shared" si="92"/>
        <v>1</v>
      </c>
      <c r="AO102" s="107">
        <f t="shared" si="92"/>
        <v>1</v>
      </c>
      <c r="AP102" s="107">
        <f t="shared" si="92"/>
        <v>1</v>
      </c>
      <c r="AQ102" s="107">
        <f t="shared" si="92"/>
        <v>1</v>
      </c>
      <c r="AR102" s="107">
        <f t="shared" si="92"/>
        <v>1</v>
      </c>
      <c r="AS102" s="107">
        <f t="shared" si="92"/>
        <v>1</v>
      </c>
      <c r="AT102" s="107">
        <f t="shared" si="92"/>
        <v>1</v>
      </c>
      <c r="AU102" s="107">
        <f t="shared" si="93"/>
        <v>1</v>
      </c>
      <c r="AV102" s="107">
        <f t="shared" si="93"/>
        <v>1</v>
      </c>
      <c r="AW102" s="107">
        <f t="shared" si="93"/>
        <v>1</v>
      </c>
      <c r="AX102" s="107">
        <f t="shared" si="93"/>
        <v>1</v>
      </c>
      <c r="AY102" s="107">
        <f t="shared" si="93"/>
        <v>1</v>
      </c>
      <c r="AZ102" s="107">
        <f t="shared" si="93"/>
        <v>1</v>
      </c>
      <c r="BA102" s="107">
        <f t="shared" si="93"/>
        <v>1</v>
      </c>
      <c r="BB102" s="107">
        <f t="shared" si="93"/>
        <v>1</v>
      </c>
      <c r="BC102" s="107">
        <f t="shared" si="93"/>
        <v>1</v>
      </c>
      <c r="BD102" s="107">
        <f t="shared" si="93"/>
        <v>1</v>
      </c>
      <c r="BE102" s="107">
        <f t="shared" si="94"/>
        <v>1</v>
      </c>
      <c r="BF102" s="107">
        <f t="shared" si="94"/>
        <v>1</v>
      </c>
      <c r="BG102" s="107">
        <f t="shared" si="94"/>
        <v>1</v>
      </c>
      <c r="BH102" s="107">
        <f t="shared" si="94"/>
        <v>1</v>
      </c>
      <c r="BI102" s="107">
        <f t="shared" si="94"/>
        <v>1</v>
      </c>
      <c r="BJ102" s="107">
        <f t="shared" si="94"/>
        <v>1</v>
      </c>
      <c r="BK102" s="107">
        <f t="shared" si="94"/>
        <v>1</v>
      </c>
      <c r="BL102" s="107">
        <f t="shared" si="94"/>
        <v>1</v>
      </c>
      <c r="BM102" s="108">
        <f t="shared" si="94"/>
        <v>1</v>
      </c>
    </row>
    <row r="103" spans="1:65" ht="13.5" thickBot="1">
      <c r="A103" s="13">
        <v>900</v>
      </c>
      <c r="B103" s="13" t="s">
        <v>106</v>
      </c>
      <c r="C103" s="19" t="s">
        <v>108</v>
      </c>
      <c r="D103" s="20" t="s">
        <v>246</v>
      </c>
      <c r="E103" s="20" t="s">
        <v>109</v>
      </c>
      <c r="F103" s="20" t="s">
        <v>241</v>
      </c>
      <c r="G103" s="20"/>
      <c r="H103" s="20" t="s">
        <v>297</v>
      </c>
      <c r="I103" s="20" t="s">
        <v>10</v>
      </c>
      <c r="J103" s="20">
        <v>1</v>
      </c>
      <c r="K103" s="20" t="s">
        <v>240</v>
      </c>
      <c r="L103" s="21">
        <v>1</v>
      </c>
      <c r="M103" s="22">
        <v>1</v>
      </c>
      <c r="N103" s="25">
        <f t="shared" si="79"/>
        <v>2020</v>
      </c>
      <c r="O103" s="81">
        <f t="shared" si="80"/>
        <v>1</v>
      </c>
      <c r="P103" s="70"/>
      <c r="Q103" s="46">
        <f t="shared" ref="Q103:AE103" si="99">IFERROR(IF(MOD(Q$16-$E$4,$M103)=0,$O103*(1+$E$11)^((Q$16-$E$4)/$M103),0),"0")</f>
        <v>1</v>
      </c>
      <c r="R103" s="42">
        <f t="shared" si="99"/>
        <v>1</v>
      </c>
      <c r="S103" s="42">
        <f t="shared" si="99"/>
        <v>1</v>
      </c>
      <c r="T103" s="42">
        <f t="shared" si="99"/>
        <v>1</v>
      </c>
      <c r="U103" s="42">
        <f t="shared" si="99"/>
        <v>1</v>
      </c>
      <c r="V103" s="42">
        <f t="shared" si="99"/>
        <v>1</v>
      </c>
      <c r="W103" s="42">
        <f t="shared" si="99"/>
        <v>1</v>
      </c>
      <c r="X103" s="42">
        <f t="shared" si="99"/>
        <v>1</v>
      </c>
      <c r="Y103" s="42">
        <f t="shared" si="99"/>
        <v>1</v>
      </c>
      <c r="Z103" s="42">
        <f t="shared" si="99"/>
        <v>1</v>
      </c>
      <c r="AA103" s="42">
        <f t="shared" si="99"/>
        <v>1</v>
      </c>
      <c r="AB103" s="42">
        <f t="shared" si="99"/>
        <v>1</v>
      </c>
      <c r="AC103" s="42">
        <f t="shared" si="99"/>
        <v>1</v>
      </c>
      <c r="AD103" s="42">
        <f t="shared" si="99"/>
        <v>1</v>
      </c>
      <c r="AE103" s="42">
        <f t="shared" si="99"/>
        <v>1</v>
      </c>
      <c r="AF103" s="42">
        <f t="shared" ref="AF103:BM103" si="100">IFERROR(IF(MOD(AF$16-$E$4,$M103)=0,$O103*(1+$E$11)^((AF$16-$E$4)/$M103),0),"0")</f>
        <v>1</v>
      </c>
      <c r="AG103" s="42">
        <f t="shared" si="100"/>
        <v>1</v>
      </c>
      <c r="AH103" s="42">
        <f t="shared" si="100"/>
        <v>1</v>
      </c>
      <c r="AI103" s="42">
        <f t="shared" si="100"/>
        <v>1</v>
      </c>
      <c r="AJ103" s="42">
        <f t="shared" si="100"/>
        <v>1</v>
      </c>
      <c r="AK103" s="42">
        <f t="shared" si="100"/>
        <v>1</v>
      </c>
      <c r="AL103" s="42">
        <f t="shared" si="100"/>
        <v>1</v>
      </c>
      <c r="AM103" s="42">
        <f t="shared" si="100"/>
        <v>1</v>
      </c>
      <c r="AN103" s="42">
        <f t="shared" si="100"/>
        <v>1</v>
      </c>
      <c r="AO103" s="42">
        <f t="shared" si="100"/>
        <v>1</v>
      </c>
      <c r="AP103" s="42">
        <f t="shared" si="100"/>
        <v>1</v>
      </c>
      <c r="AQ103" s="42">
        <f t="shared" si="100"/>
        <v>1</v>
      </c>
      <c r="AR103" s="42">
        <f t="shared" si="100"/>
        <v>1</v>
      </c>
      <c r="AS103" s="42">
        <f t="shared" si="100"/>
        <v>1</v>
      </c>
      <c r="AT103" s="42">
        <f t="shared" si="100"/>
        <v>1</v>
      </c>
      <c r="AU103" s="42">
        <f t="shared" si="100"/>
        <v>1</v>
      </c>
      <c r="AV103" s="42">
        <f t="shared" si="100"/>
        <v>1</v>
      </c>
      <c r="AW103" s="42">
        <f t="shared" si="100"/>
        <v>1</v>
      </c>
      <c r="AX103" s="42">
        <f t="shared" si="100"/>
        <v>1</v>
      </c>
      <c r="AY103" s="42">
        <f t="shared" si="100"/>
        <v>1</v>
      </c>
      <c r="AZ103" s="42">
        <f t="shared" si="100"/>
        <v>1</v>
      </c>
      <c r="BA103" s="42">
        <f t="shared" si="100"/>
        <v>1</v>
      </c>
      <c r="BB103" s="42">
        <f t="shared" si="100"/>
        <v>1</v>
      </c>
      <c r="BC103" s="42">
        <f t="shared" si="100"/>
        <v>1</v>
      </c>
      <c r="BD103" s="42">
        <f t="shared" si="100"/>
        <v>1</v>
      </c>
      <c r="BE103" s="42">
        <f t="shared" si="100"/>
        <v>1</v>
      </c>
      <c r="BF103" s="42">
        <f t="shared" si="100"/>
        <v>1</v>
      </c>
      <c r="BG103" s="42">
        <f t="shared" si="100"/>
        <v>1</v>
      </c>
      <c r="BH103" s="42">
        <f t="shared" si="100"/>
        <v>1</v>
      </c>
      <c r="BI103" s="42">
        <f t="shared" si="100"/>
        <v>1</v>
      </c>
      <c r="BJ103" s="42">
        <f t="shared" si="100"/>
        <v>1</v>
      </c>
      <c r="BK103" s="42">
        <f t="shared" si="100"/>
        <v>1</v>
      </c>
      <c r="BL103" s="42">
        <f t="shared" si="100"/>
        <v>1</v>
      </c>
      <c r="BM103" s="43">
        <f t="shared" si="100"/>
        <v>1</v>
      </c>
    </row>
    <row r="104" spans="1:65" ht="13.5" thickBot="1"/>
    <row r="105" spans="1:65" ht="18.75">
      <c r="P105" s="71">
        <f>P16</f>
        <v>2019</v>
      </c>
      <c r="Q105" s="51">
        <f t="shared" ref="Q105:BM105" si="101">Q16</f>
        <v>2020</v>
      </c>
      <c r="R105" s="51">
        <f t="shared" si="101"/>
        <v>2021</v>
      </c>
      <c r="S105" s="51">
        <f t="shared" si="101"/>
        <v>2022</v>
      </c>
      <c r="T105" s="51">
        <f t="shared" si="101"/>
        <v>2023</v>
      </c>
      <c r="U105" s="51">
        <f t="shared" si="101"/>
        <v>2024</v>
      </c>
      <c r="V105" s="51">
        <f t="shared" si="101"/>
        <v>2025</v>
      </c>
      <c r="W105" s="51">
        <f t="shared" si="101"/>
        <v>2026</v>
      </c>
      <c r="X105" s="51">
        <f t="shared" si="101"/>
        <v>2027</v>
      </c>
      <c r="Y105" s="51">
        <f t="shared" si="101"/>
        <v>2028</v>
      </c>
      <c r="Z105" s="52">
        <f t="shared" si="101"/>
        <v>2029</v>
      </c>
      <c r="AA105" s="52">
        <f t="shared" si="101"/>
        <v>2030</v>
      </c>
      <c r="AB105" s="52">
        <f t="shared" si="101"/>
        <v>2031</v>
      </c>
      <c r="AC105" s="52">
        <f t="shared" si="101"/>
        <v>2032</v>
      </c>
      <c r="AD105" s="52">
        <f t="shared" si="101"/>
        <v>2033</v>
      </c>
      <c r="AE105" s="52">
        <f t="shared" si="101"/>
        <v>2034</v>
      </c>
      <c r="AF105" s="52">
        <f t="shared" si="101"/>
        <v>2035</v>
      </c>
      <c r="AG105" s="52">
        <f t="shared" si="101"/>
        <v>2036</v>
      </c>
      <c r="AH105" s="52">
        <f t="shared" si="101"/>
        <v>2037</v>
      </c>
      <c r="AI105" s="52">
        <f t="shared" si="101"/>
        <v>2038</v>
      </c>
      <c r="AJ105" s="48">
        <f t="shared" si="101"/>
        <v>2039</v>
      </c>
      <c r="AK105" s="48">
        <f t="shared" si="101"/>
        <v>2040</v>
      </c>
      <c r="AL105" s="48">
        <f t="shared" si="101"/>
        <v>2041</v>
      </c>
      <c r="AM105" s="48">
        <f t="shared" si="101"/>
        <v>2042</v>
      </c>
      <c r="AN105" s="48">
        <f t="shared" si="101"/>
        <v>2043</v>
      </c>
      <c r="AO105" s="48">
        <f t="shared" si="101"/>
        <v>2044</v>
      </c>
      <c r="AP105" s="48">
        <f t="shared" si="101"/>
        <v>2045</v>
      </c>
      <c r="AQ105" s="48">
        <f t="shared" si="101"/>
        <v>2046</v>
      </c>
      <c r="AR105" s="48">
        <f t="shared" si="101"/>
        <v>2047</v>
      </c>
      <c r="AS105" s="48">
        <f t="shared" si="101"/>
        <v>2048</v>
      </c>
      <c r="AT105" s="47">
        <f t="shared" si="101"/>
        <v>2049</v>
      </c>
      <c r="AU105" s="47">
        <f t="shared" si="101"/>
        <v>2050</v>
      </c>
      <c r="AV105" s="47">
        <f t="shared" si="101"/>
        <v>2051</v>
      </c>
      <c r="AW105" s="47">
        <f t="shared" si="101"/>
        <v>2052</v>
      </c>
      <c r="AX105" s="47">
        <f t="shared" si="101"/>
        <v>2053</v>
      </c>
      <c r="AY105" s="47">
        <f t="shared" si="101"/>
        <v>2054</v>
      </c>
      <c r="AZ105" s="47">
        <f t="shared" si="101"/>
        <v>2055</v>
      </c>
      <c r="BA105" s="47">
        <f t="shared" si="101"/>
        <v>2056</v>
      </c>
      <c r="BB105" s="47">
        <f t="shared" si="101"/>
        <v>2057</v>
      </c>
      <c r="BC105" s="47">
        <f t="shared" si="101"/>
        <v>2058</v>
      </c>
      <c r="BD105" s="49">
        <f t="shared" si="101"/>
        <v>2059</v>
      </c>
      <c r="BE105" s="49">
        <f t="shared" si="101"/>
        <v>2060</v>
      </c>
      <c r="BF105" s="49">
        <f t="shared" si="101"/>
        <v>2061</v>
      </c>
      <c r="BG105" s="49">
        <f t="shared" si="101"/>
        <v>2062</v>
      </c>
      <c r="BH105" s="49">
        <f t="shared" si="101"/>
        <v>2063</v>
      </c>
      <c r="BI105" s="49">
        <f t="shared" si="101"/>
        <v>2064</v>
      </c>
      <c r="BJ105" s="49">
        <f t="shared" si="101"/>
        <v>2065</v>
      </c>
      <c r="BK105" s="49">
        <f t="shared" si="101"/>
        <v>2066</v>
      </c>
      <c r="BL105" s="49">
        <f t="shared" si="101"/>
        <v>2067</v>
      </c>
      <c r="BM105" s="50">
        <f t="shared" si="101"/>
        <v>2068</v>
      </c>
    </row>
    <row r="106" spans="1:65" ht="13.5" thickBot="1">
      <c r="K106" s="177"/>
      <c r="L106" s="177"/>
      <c r="M106" s="177"/>
      <c r="P106" s="72">
        <f>SUM(P17:P103)</f>
        <v>0</v>
      </c>
      <c r="Q106" s="56">
        <f>SUM(Q17:Q103)</f>
        <v>7</v>
      </c>
      <c r="R106" s="56">
        <f t="shared" ref="R106:BM106" si="102">SUM(R17:R103)</f>
        <v>7</v>
      </c>
      <c r="S106" s="56">
        <f>SUM(S17:S103)</f>
        <v>8</v>
      </c>
      <c r="T106" s="56">
        <f t="shared" si="102"/>
        <v>8</v>
      </c>
      <c r="U106" s="56">
        <f t="shared" si="102"/>
        <v>183.4</v>
      </c>
      <c r="V106" s="56">
        <f t="shared" si="102"/>
        <v>9</v>
      </c>
      <c r="W106" s="56">
        <f t="shared" si="102"/>
        <v>58.25</v>
      </c>
      <c r="X106" s="56">
        <f t="shared" si="102"/>
        <v>8</v>
      </c>
      <c r="Y106" s="56">
        <f t="shared" si="102"/>
        <v>9</v>
      </c>
      <c r="Z106" s="56">
        <f>SUM(Z17:Z103)</f>
        <v>184.4</v>
      </c>
      <c r="AA106" s="56">
        <f t="shared" si="102"/>
        <v>8</v>
      </c>
      <c r="AB106" s="56">
        <f t="shared" si="102"/>
        <v>9</v>
      </c>
      <c r="AC106" s="56">
        <f t="shared" si="102"/>
        <v>8</v>
      </c>
      <c r="AD106" s="56">
        <f t="shared" si="102"/>
        <v>57.25</v>
      </c>
      <c r="AE106" s="56">
        <f t="shared" si="102"/>
        <v>198.9</v>
      </c>
      <c r="AF106" s="56">
        <f t="shared" si="102"/>
        <v>7</v>
      </c>
      <c r="AG106" s="56">
        <f t="shared" si="102"/>
        <v>7</v>
      </c>
      <c r="AH106" s="56">
        <f t="shared" si="102"/>
        <v>27</v>
      </c>
      <c r="AI106" s="56">
        <f t="shared" si="102"/>
        <v>7</v>
      </c>
      <c r="AJ106" s="56">
        <f t="shared" si="102"/>
        <v>184.4</v>
      </c>
      <c r="AK106" s="56">
        <f t="shared" si="102"/>
        <v>59.25</v>
      </c>
      <c r="AL106" s="56">
        <f t="shared" si="102"/>
        <v>7</v>
      </c>
      <c r="AM106" s="56">
        <f t="shared" si="102"/>
        <v>7</v>
      </c>
      <c r="AN106" s="56">
        <f t="shared" si="102"/>
        <v>8</v>
      </c>
      <c r="AO106" s="56">
        <f t="shared" si="102"/>
        <v>217.9</v>
      </c>
      <c r="AP106" s="56">
        <f t="shared" si="102"/>
        <v>7</v>
      </c>
      <c r="AQ106" s="56">
        <f t="shared" si="102"/>
        <v>8</v>
      </c>
      <c r="AR106" s="56">
        <f t="shared" si="102"/>
        <v>57.25</v>
      </c>
      <c r="AS106" s="56">
        <f t="shared" si="102"/>
        <v>7</v>
      </c>
      <c r="AT106" s="56">
        <f t="shared" si="102"/>
        <v>323.8</v>
      </c>
      <c r="AU106" s="56">
        <f t="shared" si="102"/>
        <v>7</v>
      </c>
      <c r="AV106" s="56">
        <f t="shared" si="102"/>
        <v>7</v>
      </c>
      <c r="AW106" s="56">
        <f t="shared" si="102"/>
        <v>8</v>
      </c>
      <c r="AX106" s="56">
        <f t="shared" si="102"/>
        <v>7</v>
      </c>
      <c r="AY106" s="56">
        <f t="shared" si="102"/>
        <v>233.65000000000003</v>
      </c>
      <c r="AZ106" s="56">
        <f t="shared" si="102"/>
        <v>27</v>
      </c>
      <c r="BA106" s="56">
        <f t="shared" si="102"/>
        <v>7</v>
      </c>
      <c r="BB106" s="56">
        <f t="shared" si="102"/>
        <v>7</v>
      </c>
      <c r="BC106" s="56">
        <f t="shared" si="102"/>
        <v>8</v>
      </c>
      <c r="BD106" s="56">
        <f t="shared" si="102"/>
        <v>184.4</v>
      </c>
      <c r="BE106" s="56">
        <f t="shared" si="102"/>
        <v>7</v>
      </c>
      <c r="BF106" s="56">
        <f t="shared" si="102"/>
        <v>59.25</v>
      </c>
      <c r="BG106" s="56">
        <f t="shared" si="102"/>
        <v>7</v>
      </c>
      <c r="BH106" s="56">
        <f t="shared" si="102"/>
        <v>7</v>
      </c>
      <c r="BI106" s="56">
        <f t="shared" si="102"/>
        <v>199.9</v>
      </c>
      <c r="BJ106" s="56">
        <f t="shared" si="102"/>
        <v>7</v>
      </c>
      <c r="BK106" s="56">
        <f t="shared" si="102"/>
        <v>7</v>
      </c>
      <c r="BL106" s="56">
        <f t="shared" si="102"/>
        <v>8</v>
      </c>
      <c r="BM106" s="57">
        <f t="shared" si="102"/>
        <v>7</v>
      </c>
    </row>
    <row r="107" spans="1:65" ht="13.5" thickBot="1">
      <c r="K107" s="178" t="s">
        <v>243</v>
      </c>
      <c r="L107" s="179"/>
      <c r="M107" s="180"/>
      <c r="N107" s="79">
        <f>E11</f>
        <v>0</v>
      </c>
      <c r="P107" s="73">
        <f>P106</f>
        <v>0</v>
      </c>
      <c r="Q107" s="58">
        <f>(Q106*POWER((1+$E$11),1))</f>
        <v>7</v>
      </c>
      <c r="R107" s="58">
        <f>(R106*POWER((1+$E$11),1))</f>
        <v>7</v>
      </c>
      <c r="S107" s="58">
        <f t="shared" ref="S107:BM107" si="103">(S106*POWER((1+$E$11),1))</f>
        <v>8</v>
      </c>
      <c r="T107" s="58">
        <f t="shared" si="103"/>
        <v>8</v>
      </c>
      <c r="U107" s="58">
        <f t="shared" si="103"/>
        <v>183.4</v>
      </c>
      <c r="V107" s="58">
        <f t="shared" si="103"/>
        <v>9</v>
      </c>
      <c r="W107" s="58">
        <f t="shared" si="103"/>
        <v>58.25</v>
      </c>
      <c r="X107" s="58">
        <f t="shared" si="103"/>
        <v>8</v>
      </c>
      <c r="Y107" s="58">
        <f t="shared" si="103"/>
        <v>9</v>
      </c>
      <c r="Z107" s="58">
        <f t="shared" si="103"/>
        <v>184.4</v>
      </c>
      <c r="AA107" s="58">
        <f t="shared" si="103"/>
        <v>8</v>
      </c>
      <c r="AB107" s="58">
        <f t="shared" si="103"/>
        <v>9</v>
      </c>
      <c r="AC107" s="58">
        <f t="shared" si="103"/>
        <v>8</v>
      </c>
      <c r="AD107" s="58">
        <f t="shared" si="103"/>
        <v>57.25</v>
      </c>
      <c r="AE107" s="58">
        <f t="shared" si="103"/>
        <v>198.9</v>
      </c>
      <c r="AF107" s="58">
        <f t="shared" si="103"/>
        <v>7</v>
      </c>
      <c r="AG107" s="58">
        <f t="shared" si="103"/>
        <v>7</v>
      </c>
      <c r="AH107" s="58">
        <f t="shared" si="103"/>
        <v>27</v>
      </c>
      <c r="AI107" s="58">
        <f t="shared" si="103"/>
        <v>7</v>
      </c>
      <c r="AJ107" s="58">
        <f t="shared" si="103"/>
        <v>184.4</v>
      </c>
      <c r="AK107" s="58">
        <f t="shared" si="103"/>
        <v>59.25</v>
      </c>
      <c r="AL107" s="58">
        <f t="shared" si="103"/>
        <v>7</v>
      </c>
      <c r="AM107" s="58">
        <f t="shared" si="103"/>
        <v>7</v>
      </c>
      <c r="AN107" s="58">
        <f t="shared" si="103"/>
        <v>8</v>
      </c>
      <c r="AO107" s="58">
        <f t="shared" si="103"/>
        <v>217.9</v>
      </c>
      <c r="AP107" s="58">
        <f t="shared" si="103"/>
        <v>7</v>
      </c>
      <c r="AQ107" s="58">
        <f t="shared" si="103"/>
        <v>8</v>
      </c>
      <c r="AR107" s="58">
        <f t="shared" si="103"/>
        <v>57.25</v>
      </c>
      <c r="AS107" s="58">
        <f t="shared" si="103"/>
        <v>7</v>
      </c>
      <c r="AT107" s="58">
        <f t="shared" si="103"/>
        <v>323.8</v>
      </c>
      <c r="AU107" s="58">
        <f t="shared" si="103"/>
        <v>7</v>
      </c>
      <c r="AV107" s="58">
        <f t="shared" si="103"/>
        <v>7</v>
      </c>
      <c r="AW107" s="58">
        <f t="shared" si="103"/>
        <v>8</v>
      </c>
      <c r="AX107" s="58">
        <f t="shared" si="103"/>
        <v>7</v>
      </c>
      <c r="AY107" s="58">
        <f t="shared" si="103"/>
        <v>233.65000000000003</v>
      </c>
      <c r="AZ107" s="58">
        <f t="shared" si="103"/>
        <v>27</v>
      </c>
      <c r="BA107" s="58">
        <f t="shared" si="103"/>
        <v>7</v>
      </c>
      <c r="BB107" s="58">
        <f t="shared" si="103"/>
        <v>7</v>
      </c>
      <c r="BC107" s="58">
        <f t="shared" si="103"/>
        <v>8</v>
      </c>
      <c r="BD107" s="58">
        <f t="shared" si="103"/>
        <v>184.4</v>
      </c>
      <c r="BE107" s="58">
        <f t="shared" si="103"/>
        <v>7</v>
      </c>
      <c r="BF107" s="58">
        <f t="shared" si="103"/>
        <v>59.25</v>
      </c>
      <c r="BG107" s="58">
        <f t="shared" si="103"/>
        <v>7</v>
      </c>
      <c r="BH107" s="58">
        <f t="shared" si="103"/>
        <v>7</v>
      </c>
      <c r="BI107" s="58">
        <f t="shared" si="103"/>
        <v>199.9</v>
      </c>
      <c r="BJ107" s="58">
        <f t="shared" si="103"/>
        <v>7</v>
      </c>
      <c r="BK107" s="58">
        <f t="shared" si="103"/>
        <v>7</v>
      </c>
      <c r="BL107" s="58">
        <f t="shared" si="103"/>
        <v>8</v>
      </c>
      <c r="BM107" s="58">
        <f t="shared" si="103"/>
        <v>7</v>
      </c>
    </row>
    <row r="108" spans="1:65">
      <c r="C108" s="167"/>
      <c r="D108" s="168"/>
      <c r="E108" s="168"/>
    </row>
    <row r="109" spans="1:65" ht="13.5" thickBot="1">
      <c r="C109" s="167"/>
      <c r="D109" s="168"/>
      <c r="E109" s="168"/>
    </row>
    <row r="110" spans="1:65" ht="21">
      <c r="C110" s="184" t="s">
        <v>163</v>
      </c>
      <c r="D110" s="185"/>
      <c r="E110" s="185"/>
      <c r="F110" s="135">
        <f>SUM(P106:Y106)</f>
        <v>297.64999999999998</v>
      </c>
      <c r="G110" s="142"/>
      <c r="H110" s="142"/>
    </row>
    <row r="111" spans="1:65" ht="21">
      <c r="C111" s="186" t="s">
        <v>164</v>
      </c>
      <c r="D111" s="187"/>
      <c r="E111" s="187"/>
      <c r="F111" s="136">
        <f>SUM(P106:AS106)</f>
        <v>1374</v>
      </c>
      <c r="G111" s="142"/>
      <c r="H111" s="142"/>
    </row>
    <row r="112" spans="1:65" ht="21">
      <c r="C112" s="186" t="s">
        <v>165</v>
      </c>
      <c r="D112" s="187"/>
      <c r="E112" s="187"/>
      <c r="F112" s="136">
        <f>SUM(P106:BC106)</f>
        <v>2009.45</v>
      </c>
      <c r="G112" s="142"/>
      <c r="H112" s="142"/>
    </row>
    <row r="113" spans="3:10" ht="21.75" thickBot="1">
      <c r="C113" s="206" t="s">
        <v>176</v>
      </c>
      <c r="D113" s="207"/>
      <c r="E113" s="207"/>
      <c r="F113" s="137">
        <f>SUM(P106:BM106)</f>
        <v>2503</v>
      </c>
      <c r="G113" s="142"/>
      <c r="H113" s="142"/>
    </row>
    <row r="114" spans="3:10" ht="6" customHeight="1">
      <c r="F114" s="4"/>
      <c r="G114" s="140"/>
      <c r="H114" s="140"/>
      <c r="I114" s="53"/>
      <c r="J114" s="53"/>
    </row>
    <row r="115" spans="3:10" ht="21.75" thickBot="1">
      <c r="C115" s="208" t="s">
        <v>282</v>
      </c>
      <c r="D115" s="209"/>
      <c r="E115" s="210"/>
      <c r="F115" s="54">
        <f>SUM(F113/50)</f>
        <v>50.06</v>
      </c>
      <c r="G115" s="142"/>
      <c r="H115" s="142"/>
      <c r="I115" s="53"/>
      <c r="J115" s="53"/>
    </row>
    <row r="116" spans="3:10">
      <c r="I116" s="53"/>
      <c r="J116" s="53"/>
    </row>
    <row r="145" spans="3:10" ht="6" customHeight="1" thickBot="1">
      <c r="F145" s="4"/>
      <c r="G145" s="140"/>
      <c r="H145" s="140"/>
      <c r="I145" s="53"/>
      <c r="J145" s="53"/>
    </row>
    <row r="146" spans="3:10" ht="21.75" thickBot="1">
      <c r="C146" s="181" t="s">
        <v>174</v>
      </c>
      <c r="D146" s="182"/>
      <c r="E146" s="183"/>
      <c r="F146" s="55">
        <f>SUM(P17:BM70)</f>
        <v>2101</v>
      </c>
      <c r="G146" s="143"/>
      <c r="H146" s="143"/>
    </row>
    <row r="147" spans="3:10" ht="21.75" thickBot="1">
      <c r="C147" s="154" t="s">
        <v>244</v>
      </c>
      <c r="D147" s="155"/>
      <c r="E147" s="156"/>
      <c r="F147" s="138">
        <f>SUM(F146/50)</f>
        <v>42.02</v>
      </c>
      <c r="G147" s="144"/>
      <c r="H147" s="144"/>
    </row>
    <row r="148" spans="3:10" ht="21.75" thickBot="1">
      <c r="C148" s="151" t="s">
        <v>175</v>
      </c>
      <c r="D148" s="152"/>
      <c r="E148" s="153"/>
      <c r="F148" s="134">
        <f>SUM(P71:BM94)</f>
        <v>59</v>
      </c>
      <c r="G148" s="142"/>
      <c r="H148" s="142"/>
    </row>
    <row r="149" spans="3:10" ht="21.75" thickBot="1">
      <c r="C149" s="154" t="s">
        <v>245</v>
      </c>
      <c r="D149" s="155"/>
      <c r="E149" s="156"/>
      <c r="F149" s="139">
        <f>SUM(F148/50)</f>
        <v>1.18</v>
      </c>
      <c r="G149" s="144"/>
      <c r="H149" s="144"/>
    </row>
    <row r="150" spans="3:10" ht="21.75" thickBot="1">
      <c r="C150" s="151" t="s">
        <v>287</v>
      </c>
      <c r="D150" s="152"/>
      <c r="E150" s="153"/>
      <c r="F150" s="134">
        <f>SUM(P95:BM103)</f>
        <v>343</v>
      </c>
      <c r="G150" s="142"/>
      <c r="H150" s="142"/>
    </row>
    <row r="151" spans="3:10" ht="21.75" thickBot="1">
      <c r="C151" s="154" t="s">
        <v>288</v>
      </c>
      <c r="D151" s="155"/>
      <c r="E151" s="156"/>
      <c r="F151" s="139">
        <f>SUM(F150/50)</f>
        <v>6.86</v>
      </c>
      <c r="G151" s="144"/>
      <c r="H151" s="144"/>
    </row>
  </sheetData>
  <autoFilter ref="A16:BM103"/>
  <mergeCells count="39">
    <mergeCell ref="C148:E148"/>
    <mergeCell ref="C113:E113"/>
    <mergeCell ref="C109:E109"/>
    <mergeCell ref="C112:E112"/>
    <mergeCell ref="C115:E115"/>
    <mergeCell ref="C12:F12"/>
    <mergeCell ref="C7:D7"/>
    <mergeCell ref="E7:F7"/>
    <mergeCell ref="C8:D8"/>
    <mergeCell ref="E8:F8"/>
    <mergeCell ref="C5:F5"/>
    <mergeCell ref="C9:F9"/>
    <mergeCell ref="C11:D11"/>
    <mergeCell ref="C10:D10"/>
    <mergeCell ref="E10:F10"/>
    <mergeCell ref="E11:F11"/>
    <mergeCell ref="C6:D6"/>
    <mergeCell ref="E6:F6"/>
    <mergeCell ref="E4:F4"/>
    <mergeCell ref="C2:D2"/>
    <mergeCell ref="E2:F2"/>
    <mergeCell ref="C3:D3"/>
    <mergeCell ref="E3:F3"/>
    <mergeCell ref="C150:E150"/>
    <mergeCell ref="C151:E151"/>
    <mergeCell ref="J14:N15"/>
    <mergeCell ref="BD15:BK15"/>
    <mergeCell ref="P15:BC15"/>
    <mergeCell ref="P14:BM14"/>
    <mergeCell ref="C108:E108"/>
    <mergeCell ref="C13:D14"/>
    <mergeCell ref="E13:F14"/>
    <mergeCell ref="K106:M106"/>
    <mergeCell ref="K107:M107"/>
    <mergeCell ref="C146:E146"/>
    <mergeCell ref="C110:E110"/>
    <mergeCell ref="C111:E111"/>
    <mergeCell ref="C149:E149"/>
    <mergeCell ref="C147:E147"/>
  </mergeCells>
  <conditionalFormatting sqref="Q50:BM50 Q89:BM89 Q91:BM91 Q93:BM94 Q20:BM22 Q46:BM47 Q43:BM44 Q53:BM53 Q65:BM65 Q60:BM63 Q69:BM70 Q86:BM86 Q97:BM97 Q25:BM41 Q78:BM79 Q103:BM103 Q57:BM57 Q55:BM55 Q73:BM74">
    <cfRule type="cellIs" dxfId="19" priority="35" operator="greaterThan">
      <formula>0</formula>
    </cfRule>
  </conditionalFormatting>
  <conditionalFormatting sqref="Q19:BM19">
    <cfRule type="cellIs" dxfId="18" priority="34" operator="greaterThan">
      <formula>0</formula>
    </cfRule>
  </conditionalFormatting>
  <conditionalFormatting sqref="Q66:BM66">
    <cfRule type="cellIs" dxfId="17" priority="32" operator="greaterThan">
      <formula>0</formula>
    </cfRule>
  </conditionalFormatting>
  <conditionalFormatting sqref="Q67:BM67">
    <cfRule type="cellIs" dxfId="16" priority="31" operator="greaterThan">
      <formula>0</formula>
    </cfRule>
  </conditionalFormatting>
  <conditionalFormatting sqref="Q23:BM23">
    <cfRule type="cellIs" dxfId="15" priority="30" operator="greaterThan">
      <formula>0</formula>
    </cfRule>
  </conditionalFormatting>
  <conditionalFormatting sqref="Q75:BM75">
    <cfRule type="cellIs" dxfId="14" priority="28" operator="greaterThan">
      <formula>0</formula>
    </cfRule>
  </conditionalFormatting>
  <conditionalFormatting sqref="Q76:BM76">
    <cfRule type="cellIs" dxfId="13" priority="27" operator="greaterThan">
      <formula>0</formula>
    </cfRule>
  </conditionalFormatting>
  <conditionalFormatting sqref="Q84:BM84">
    <cfRule type="cellIs" dxfId="12" priority="18" operator="greaterThan">
      <formula>0</formula>
    </cfRule>
  </conditionalFormatting>
  <conditionalFormatting sqref="Q82:BM82">
    <cfRule type="cellIs" dxfId="11" priority="17" operator="greaterThan">
      <formula>0</formula>
    </cfRule>
  </conditionalFormatting>
  <conditionalFormatting sqref="Q80:BM80">
    <cfRule type="cellIs" dxfId="10" priority="23" operator="greaterThan">
      <formula>0</formula>
    </cfRule>
  </conditionalFormatting>
  <conditionalFormatting sqref="Q81:BM81">
    <cfRule type="cellIs" dxfId="9" priority="22" operator="greaterThan">
      <formula>0</formula>
    </cfRule>
  </conditionalFormatting>
  <conditionalFormatting sqref="Q83:BM83">
    <cfRule type="cellIs" dxfId="8" priority="19" operator="greaterThan">
      <formula>0</formula>
    </cfRule>
  </conditionalFormatting>
  <conditionalFormatting sqref="Q99:BM99">
    <cfRule type="cellIs" dxfId="7" priority="7" operator="greaterThan">
      <formula>0</formula>
    </cfRule>
  </conditionalFormatting>
  <conditionalFormatting sqref="Q98:BM98">
    <cfRule type="cellIs" dxfId="6" priority="6" operator="greaterThan">
      <formula>0</formula>
    </cfRule>
  </conditionalFormatting>
  <conditionalFormatting sqref="Q56:BM56">
    <cfRule type="cellIs" dxfId="5" priority="3" operator="greaterThan">
      <formula>0</formula>
    </cfRule>
  </conditionalFormatting>
  <conditionalFormatting sqref="Q54:BM54">
    <cfRule type="cellIs" dxfId="4" priority="2" operator="greaterThan">
      <formula>0</formula>
    </cfRule>
  </conditionalFormatting>
  <conditionalFormatting sqref="Q101:BM101">
    <cfRule type="cellIs" dxfId="3" priority="9" operator="greaterThan">
      <formula>0</formula>
    </cfRule>
  </conditionalFormatting>
  <conditionalFormatting sqref="Q100:BM100">
    <cfRule type="cellIs" dxfId="2" priority="8" operator="greaterThan">
      <formula>0</formula>
    </cfRule>
  </conditionalFormatting>
  <conditionalFormatting sqref="Q102:BM102">
    <cfRule type="cellIs" dxfId="1" priority="5" operator="greaterThan">
      <formula>0</formula>
    </cfRule>
  </conditionalFormatting>
  <conditionalFormatting sqref="Q48:BM48">
    <cfRule type="cellIs" dxfId="0" priority="4" operator="greaterThan">
      <formula>0</formula>
    </cfRule>
  </conditionalFormatting>
  <pageMargins left="0.25" right="0.25" top="0.75" bottom="0.75" header="0.3" footer="0.3"/>
  <pageSetup paperSize="8" scale="25" orientation="landscape" horizontalDpi="4294967294" verticalDpi="0" r:id="rId1"/>
  <ignoredErrors>
    <ignoredError sqref="C52:C57 C68:C70 C72 C103 C59:C65 C66:C67 C73:C76 C77:C94" numberStoredAsText="1"/>
    <ignoredError sqref="AJ56 F148 F1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MJRO - 50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Stroomversnelling</dc:creator>
  <cp:lastModifiedBy>Elise van Tol</cp:lastModifiedBy>
  <cp:lastPrinted>2018-10-22T13:24:09Z</cp:lastPrinted>
  <dcterms:created xsi:type="dcterms:W3CDTF">2015-05-22T13:20:03Z</dcterms:created>
  <dcterms:modified xsi:type="dcterms:W3CDTF">2019-08-13T12:25:35Z</dcterms:modified>
</cp:coreProperties>
</file>